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520" windowWidth="28680" windowHeight="7320" activeTab="0"/>
  </bookViews>
  <sheets>
    <sheet name="январь" sheetId="1" r:id="rId1"/>
  </sheets>
  <definedNames>
    <definedName name="_xlnm.Print_Titles" localSheetId="0">'январь'!$A:$A</definedName>
    <definedName name="_xlnm.Print_Area" localSheetId="0">'январь'!$A$1:$AF$132</definedName>
  </definedNames>
  <calcPr fullCalcOnLoad="1"/>
</workbook>
</file>

<file path=xl/sharedStrings.xml><?xml version="1.0" encoding="utf-8"?>
<sst xmlns="http://schemas.openxmlformats.org/spreadsheetml/2006/main" count="163" uniqueCount="56">
  <si>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</si>
  <si>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</si>
  <si>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</si>
  <si>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</si>
  <si>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</si>
  <si>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</si>
  <si>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</si>
  <si>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</si>
  <si>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</si>
  <si>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</si>
  <si>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</si>
  <si>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</si>
  <si>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</si>
  <si>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</si>
  <si>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</si>
  <si>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</si>
  <si>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</si>
  <si>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</si>
  <si>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</si>
  <si>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</si>
  <si>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</si>
  <si>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тыс. рублей</t>
  </si>
  <si>
    <t>Председатель комитета                                                             А.В.Ковальчук</t>
  </si>
  <si>
    <t>1.1  Управление и распоряжение муниципальным имуществом города Когалыма (показатели 1-4 )</t>
  </si>
  <si>
    <t>1.1.1.Техническая инвентаризация и паспортизация объектов муниципальной собственности города Когалыма</t>
  </si>
  <si>
    <t>1.1.2. Оценка стоимости объектов муниципальной собственности города Когалыма, в том числе земельных участков</t>
  </si>
  <si>
    <t>1.1.3. Мероприятия по землеустройству и землепользованию</t>
  </si>
  <si>
    <t>1.1.4. Поддержание объектов муниципальной собственности города Когалыма, не переданных во временное пользование и не подлежащих реализации, а также объектов, находящихся во временном безвозмездном пользовании организаций, в надлежащем состоянии</t>
  </si>
  <si>
    <t>1.1.5. Оплата агентских услуг по приёму платежей за наём жилых помещений муниципального жилищного фонда города Когалыма</t>
  </si>
  <si>
    <t>1.1.6. Компенсация выпадающих доходов организациям, в связи с оказанием услуг по содержанию муниципального жилищного фонда в городе Когалыме</t>
  </si>
  <si>
    <t>1.1.7.  Обязательное страхование гражданской ответственности владельца транспортных средств (ОСАГО)</t>
  </si>
  <si>
    <t>1.1.8. Уплата налогов и сборов, предусмотренных действующим законодательством Российской Федерации</t>
  </si>
  <si>
    <t>1.1.9. Бюджетные инвестиции на приобретение объектов недвижимого имущества в муниципальную собственность для размещения библиотеки - филиала №2</t>
  </si>
  <si>
    <t>2.1. Реконструкция и ремонт, в том числе капитальный, объектов муниципальной собственности города Когалыма
(показатели 5-6 муниципальной программы)</t>
  </si>
  <si>
    <t>2.1.1. Текущий ремонт части помещений, занимаемых архивным отделом Администрации города Когалыма, расположенным по адресу: улица Мира, 22, часть №1 административного здания</t>
  </si>
  <si>
    <t>2.1.2. Ремонт, в том числе капитальный жилых помещений, находящихся в муниципальной собственности</t>
  </si>
  <si>
    <t>3.1.  Организационно-техническое и финансовое обеспечение органов местного самоуправления Администрации города Когалыма</t>
  </si>
  <si>
    <t>3.1.1.  Расходы на обеспечение функций комитета по управлению муниципальным имуществом Администрации города Когалыма</t>
  </si>
  <si>
    <t>3.1.2. Расходы на обеспечение автотранспортом органов местного самоуправления Администрации города Когалыма</t>
  </si>
  <si>
    <t>3.1.3. Организационно-техническое обеспечение органов местного самоуправления Администрации города Когалыма</t>
  </si>
  <si>
    <t>Исполнитель: Ильин Андрей Александрович, тел. 93-806</t>
  </si>
  <si>
    <t>Начальник ОФЭОиК                                                                 Е.Б.Дубова</t>
  </si>
  <si>
    <t>Исполнение,%</t>
  </si>
  <si>
    <t>к текущему году</t>
  </si>
  <si>
    <t>на отчетную дату</t>
  </si>
  <si>
    <t>Отчет о ходе реализации муниципальной программы «Управление муниципальным имуществом города Когалыма» на 01.02.2016 г.</t>
  </si>
  <si>
    <t>План на 01.02.2016</t>
  </si>
  <si>
    <t>Профинансировано на 01.02.2016</t>
  </si>
  <si>
    <t>Кассовый расход на  01.02.2016</t>
  </si>
  <si>
    <t>кассовый расход</t>
  </si>
  <si>
    <t>Результаты реализации и причины отклонений факта от плана</t>
  </si>
  <si>
    <t>В связи с несвоевременным выставлением счетов контрагентами</t>
  </si>
  <si>
    <t>В связи с длительным периодом согласования условий заключения договоров на добровольное медицинское страхование муниципальных служащих КУМИ</t>
  </si>
  <si>
    <t>Отклонение  главным образом сложилось: 1. По статье оплата труда гражданского персонала,  по выплате материальной помощи к отпуску. При формировании помесячной разбивки ФЗП и материальной помощи, ввиду отсутствия графиков отпусков (несовпадение сроков составления), плановые ассигнования разбиваются пропоционально ФЗП+10% мат.помощь; 2.  По статье возмещение работникам (сотрудникам) расходов, связанных со служебными командировками, в связи с отсутствием авансовых отчетов; 3.  По статье расходов приобретение запасных частей, оплата произведена по фактически выставленным счетам</t>
  </si>
  <si>
    <t>В связи с изменением ставок по начислению транспортного налога, согласно закону ХМАО от 14.11.2002 №62-оз "О транспортном налоге в Ханты-Мансийском автономном округе - Югре" (в редакции от 29.10.2015г.)</t>
  </si>
  <si>
    <t>В связи с уточнением КБК (вступающих в силу с 2016 года) для перечисления основных налогов и страховых взносов с организаций.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</si>
</sst>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165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65" fontId="4" fillId="33" borderId="1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justify" wrapText="1"/>
    </xf>
    <xf numFmtId="165" fontId="4" fillId="34" borderId="1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3" fillId="33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justify" vertical="center" wrapText="1"/>
    </xf>
    <xf numFmtId="165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65" fontId="4" fillId="34" borderId="0" xfId="0" applyNumberFormat="1" applyFont="1" applyFill="1" applyBorder="1" applyAlignment="1" applyProtection="1">
      <alignment vertical="center" wrapText="1"/>
      <protection/>
    </xf>
    <xf numFmtId="165" fontId="10" fillId="0" borderId="11" xfId="0" applyNumberFormat="1" applyFont="1" applyFill="1" applyBorder="1" applyAlignment="1">
      <alignment vertical="center" wrapText="1"/>
    </xf>
    <xf numFmtId="165" fontId="10" fillId="0" borderId="11" xfId="0" applyNumberFormat="1" applyFont="1" applyFill="1" applyBorder="1" applyAlignment="1">
      <alignment horizontal="right" vertical="center"/>
    </xf>
    <xf numFmtId="165" fontId="5" fillId="34" borderId="10" xfId="0" applyNumberFormat="1" applyFont="1" applyFill="1" applyBorder="1" applyAlignment="1" applyProtection="1">
      <alignment vertical="center" wrapText="1"/>
      <protection/>
    </xf>
    <xf numFmtId="168" fontId="4" fillId="33" borderId="10" xfId="0" applyNumberFormat="1" applyFont="1" applyFill="1" applyBorder="1" applyAlignment="1" applyProtection="1">
      <alignment vertical="center" wrapText="1"/>
      <protection/>
    </xf>
    <xf numFmtId="168" fontId="4" fillId="0" borderId="10" xfId="0" applyNumberFormat="1" applyFont="1" applyFill="1" applyBorder="1" applyAlignment="1" applyProtection="1">
      <alignment vertical="center" wrapText="1"/>
      <protection/>
    </xf>
    <xf numFmtId="168" fontId="5" fillId="0" borderId="10" xfId="0" applyNumberFormat="1" applyFont="1" applyFill="1" applyBorder="1" applyAlignment="1" applyProtection="1">
      <alignment vertical="center" wrapText="1"/>
      <protection/>
    </xf>
    <xf numFmtId="168" fontId="4" fillId="34" borderId="10" xfId="0" applyNumberFormat="1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165" fontId="8" fillId="34" borderId="11" xfId="0" applyNumberFormat="1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166" fontId="5" fillId="34" borderId="10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 applyProtection="1">
      <alignment vertical="center" wrapText="1"/>
      <protection/>
    </xf>
    <xf numFmtId="165" fontId="3" fillId="34" borderId="0" xfId="0" applyNumberFormat="1" applyFont="1" applyFill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6" fillId="34" borderId="0" xfId="0" applyFont="1" applyFill="1" applyAlignment="1">
      <alignment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16" xfId="0" applyFont="1" applyFill="1" applyBorder="1" applyAlignment="1">
      <alignment horizontal="justify" vertical="center" wrapText="1"/>
    </xf>
    <xf numFmtId="0" fontId="2" fillId="34" borderId="13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8"/>
  <sheetViews>
    <sheetView showGridLines="0" tabSelected="1" view="pageBreakPreview" zoomScale="60" zoomScaleNormal="70" zoomScalePageLayoutView="0" workbookViewId="0" topLeftCell="A1">
      <pane xSplit="1" ySplit="6" topLeftCell="B10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10" sqref="S110"/>
    </sheetView>
  </sheetViews>
  <sheetFormatPr defaultColWidth="9.140625" defaultRowHeight="12.75"/>
  <cols>
    <col min="1" max="1" width="45.421875" style="4" customWidth="1"/>
    <col min="2" max="7" width="15.140625" style="4" customWidth="1"/>
    <col min="8" max="8" width="14.00390625" style="1" bestFit="1" customWidth="1"/>
    <col min="9" max="9" width="14.140625" style="40" customWidth="1"/>
    <col min="10" max="10" width="14.00390625" style="1" bestFit="1" customWidth="1"/>
    <col min="11" max="11" width="14.140625" style="1" customWidth="1"/>
    <col min="12" max="12" width="14.00390625" style="1" bestFit="1" customWidth="1"/>
    <col min="13" max="13" width="14.140625" style="1" customWidth="1"/>
    <col min="14" max="14" width="14.00390625" style="1" bestFit="1" customWidth="1"/>
    <col min="15" max="15" width="14.140625" style="1" customWidth="1"/>
    <col min="16" max="16" width="14.00390625" style="1" bestFit="1" customWidth="1"/>
    <col min="17" max="17" width="14.140625" style="1" customWidth="1"/>
    <col min="18" max="18" width="14.00390625" style="1" bestFit="1" customWidth="1"/>
    <col min="19" max="19" width="14.140625" style="1" customWidth="1"/>
    <col min="20" max="20" width="14.00390625" style="5" bestFit="1" customWidth="1"/>
    <col min="21" max="21" width="14.140625" style="5" customWidth="1"/>
    <col min="22" max="22" width="14.00390625" style="5" bestFit="1" customWidth="1"/>
    <col min="23" max="23" width="14.140625" style="5" customWidth="1"/>
    <col min="24" max="24" width="14.00390625" style="5" bestFit="1" customWidth="1"/>
    <col min="25" max="25" width="14.140625" style="5" customWidth="1"/>
    <col min="26" max="26" width="14.00390625" style="5" bestFit="1" customWidth="1"/>
    <col min="27" max="27" width="14.140625" style="5" customWidth="1"/>
    <col min="28" max="28" width="14.00390625" style="5" bestFit="1" customWidth="1"/>
    <col min="29" max="29" width="14.140625" style="5" customWidth="1"/>
    <col min="30" max="30" width="14.00390625" style="5" bestFit="1" customWidth="1"/>
    <col min="31" max="31" width="14.140625" style="5" customWidth="1"/>
    <col min="32" max="32" width="78.28125" style="1" customWidth="1"/>
    <col min="33" max="16384" width="9.140625" style="1" customWidth="1"/>
  </cols>
  <sheetData>
    <row r="1" spans="1:31" ht="54" customHeight="1">
      <c r="A1" s="17"/>
      <c r="X1" s="57"/>
      <c r="Y1" s="57"/>
      <c r="Z1" s="57"/>
      <c r="AA1" s="57"/>
      <c r="AB1" s="57"/>
      <c r="AC1" s="57"/>
      <c r="AD1" s="57"/>
      <c r="AE1" s="30"/>
    </row>
    <row r="2" spans="22:31" ht="16.5">
      <c r="V2" s="14"/>
      <c r="W2" s="14"/>
      <c r="X2" s="57"/>
      <c r="Y2" s="57"/>
      <c r="Z2" s="57"/>
      <c r="AA2" s="57"/>
      <c r="AB2" s="57"/>
      <c r="AC2" s="57"/>
      <c r="AD2" s="57"/>
      <c r="AE2" s="30"/>
    </row>
    <row r="3" spans="1:31" ht="32.2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31"/>
    </row>
    <row r="4" spans="1:33" ht="20.25" customHeight="1">
      <c r="A4" s="15"/>
      <c r="B4" s="16"/>
      <c r="C4" s="16"/>
      <c r="D4" s="16"/>
      <c r="E4" s="16"/>
      <c r="F4" s="16"/>
      <c r="G4" s="16"/>
      <c r="H4" s="15"/>
      <c r="I4" s="41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59"/>
      <c r="AC4" s="59"/>
      <c r="AD4" s="59"/>
      <c r="AE4" s="34"/>
      <c r="AF4" s="34" t="s">
        <v>21</v>
      </c>
      <c r="AG4" s="33"/>
    </row>
    <row r="5" spans="1:32" s="7" customFormat="1" ht="18.75" customHeight="1">
      <c r="A5" s="60" t="s">
        <v>19</v>
      </c>
      <c r="B5" s="52" t="s">
        <v>20</v>
      </c>
      <c r="C5" s="52" t="s">
        <v>46</v>
      </c>
      <c r="D5" s="52" t="s">
        <v>47</v>
      </c>
      <c r="E5" s="52" t="s">
        <v>48</v>
      </c>
      <c r="F5" s="65" t="s">
        <v>42</v>
      </c>
      <c r="G5" s="65"/>
      <c r="H5" s="54" t="s">
        <v>0</v>
      </c>
      <c r="I5" s="55"/>
      <c r="J5" s="54" t="s">
        <v>1</v>
      </c>
      <c r="K5" s="55"/>
      <c r="L5" s="54" t="s">
        <v>2</v>
      </c>
      <c r="M5" s="55"/>
      <c r="N5" s="54" t="s">
        <v>3</v>
      </c>
      <c r="O5" s="55"/>
      <c r="P5" s="54" t="s">
        <v>4</v>
      </c>
      <c r="Q5" s="55"/>
      <c r="R5" s="54" t="s">
        <v>5</v>
      </c>
      <c r="S5" s="55"/>
      <c r="T5" s="54" t="s">
        <v>6</v>
      </c>
      <c r="U5" s="55"/>
      <c r="V5" s="54" t="s">
        <v>7</v>
      </c>
      <c r="W5" s="55"/>
      <c r="X5" s="54" t="s">
        <v>8</v>
      </c>
      <c r="Y5" s="55"/>
      <c r="Z5" s="54" t="s">
        <v>9</v>
      </c>
      <c r="AA5" s="55"/>
      <c r="AB5" s="54" t="s">
        <v>10</v>
      </c>
      <c r="AC5" s="55"/>
      <c r="AD5" s="54" t="s">
        <v>11</v>
      </c>
      <c r="AE5" s="55"/>
      <c r="AF5" s="66" t="s">
        <v>50</v>
      </c>
    </row>
    <row r="6" spans="1:32" s="9" customFormat="1" ht="93" customHeight="1">
      <c r="A6" s="60"/>
      <c r="B6" s="53"/>
      <c r="C6" s="53"/>
      <c r="D6" s="64"/>
      <c r="E6" s="53"/>
      <c r="F6" s="6" t="s">
        <v>43</v>
      </c>
      <c r="G6" s="6" t="s">
        <v>44</v>
      </c>
      <c r="H6" s="8" t="s">
        <v>12</v>
      </c>
      <c r="I6" s="42" t="s">
        <v>49</v>
      </c>
      <c r="J6" s="8" t="s">
        <v>12</v>
      </c>
      <c r="K6" s="8" t="s">
        <v>49</v>
      </c>
      <c r="L6" s="8" t="s">
        <v>12</v>
      </c>
      <c r="M6" s="8" t="s">
        <v>49</v>
      </c>
      <c r="N6" s="8" t="s">
        <v>12</v>
      </c>
      <c r="O6" s="8" t="s">
        <v>49</v>
      </c>
      <c r="P6" s="8" t="s">
        <v>12</v>
      </c>
      <c r="Q6" s="8" t="s">
        <v>49</v>
      </c>
      <c r="R6" s="8" t="s">
        <v>12</v>
      </c>
      <c r="S6" s="8" t="s">
        <v>49</v>
      </c>
      <c r="T6" s="8" t="s">
        <v>12</v>
      </c>
      <c r="U6" s="8" t="s">
        <v>49</v>
      </c>
      <c r="V6" s="8" t="s">
        <v>12</v>
      </c>
      <c r="W6" s="8" t="s">
        <v>49</v>
      </c>
      <c r="X6" s="8" t="s">
        <v>12</v>
      </c>
      <c r="Y6" s="8" t="s">
        <v>49</v>
      </c>
      <c r="Z6" s="8" t="s">
        <v>12</v>
      </c>
      <c r="AA6" s="8" t="s">
        <v>49</v>
      </c>
      <c r="AB6" s="8" t="s">
        <v>12</v>
      </c>
      <c r="AC6" s="8" t="s">
        <v>49</v>
      </c>
      <c r="AD6" s="8" t="s">
        <v>12</v>
      </c>
      <c r="AE6" s="8" t="s">
        <v>49</v>
      </c>
      <c r="AF6" s="67"/>
    </row>
    <row r="7" spans="1:32" s="11" customFormat="1" ht="18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43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2" s="23" customFormat="1" ht="56.25">
      <c r="A8" s="21" t="s">
        <v>23</v>
      </c>
      <c r="B8" s="36">
        <f>B9</f>
        <v>62737.20000000001</v>
      </c>
      <c r="C8" s="36">
        <f>C9</f>
        <v>7389.099999999999</v>
      </c>
      <c r="D8" s="36">
        <f>D9</f>
        <v>7389.099999999999</v>
      </c>
      <c r="E8" s="36">
        <f>E9</f>
        <v>6260.77</v>
      </c>
      <c r="F8" s="22">
        <f>E8/B8*100</f>
        <v>9.97935833923095</v>
      </c>
      <c r="G8" s="22">
        <f>E8/C8*100</f>
        <v>84.72980471234658</v>
      </c>
      <c r="H8" s="36">
        <f aca="true" t="shared" si="0" ref="H8:AE8">H9</f>
        <v>7389.099999999999</v>
      </c>
      <c r="I8" s="36">
        <f t="shared" si="0"/>
        <v>6260.77</v>
      </c>
      <c r="J8" s="36">
        <f t="shared" si="0"/>
        <v>5263</v>
      </c>
      <c r="K8" s="36">
        <f t="shared" si="0"/>
        <v>0</v>
      </c>
      <c r="L8" s="36">
        <f t="shared" si="0"/>
        <v>4932.2</v>
      </c>
      <c r="M8" s="36">
        <f t="shared" si="0"/>
        <v>0</v>
      </c>
      <c r="N8" s="36">
        <f t="shared" si="0"/>
        <v>5233.8</v>
      </c>
      <c r="O8" s="36">
        <f t="shared" si="0"/>
        <v>0</v>
      </c>
      <c r="P8" s="36">
        <f t="shared" si="0"/>
        <v>4425</v>
      </c>
      <c r="Q8" s="36">
        <f t="shared" si="0"/>
        <v>0</v>
      </c>
      <c r="R8" s="36">
        <f t="shared" si="0"/>
        <v>4019.4</v>
      </c>
      <c r="S8" s="36">
        <f t="shared" si="0"/>
        <v>0</v>
      </c>
      <c r="T8" s="36">
        <f t="shared" si="0"/>
        <v>4359.200000000001</v>
      </c>
      <c r="U8" s="36">
        <f t="shared" si="0"/>
        <v>0</v>
      </c>
      <c r="V8" s="36">
        <f t="shared" si="0"/>
        <v>3461.9</v>
      </c>
      <c r="W8" s="36">
        <f t="shared" si="0"/>
        <v>0</v>
      </c>
      <c r="X8" s="36">
        <f t="shared" si="0"/>
        <v>3843</v>
      </c>
      <c r="Y8" s="36">
        <f t="shared" si="0"/>
        <v>0</v>
      </c>
      <c r="Z8" s="36">
        <f t="shared" si="0"/>
        <v>4859.8</v>
      </c>
      <c r="AA8" s="36">
        <f t="shared" si="0"/>
        <v>0</v>
      </c>
      <c r="AB8" s="36">
        <f t="shared" si="0"/>
        <v>4329.4</v>
      </c>
      <c r="AC8" s="36">
        <f t="shared" si="0"/>
        <v>0</v>
      </c>
      <c r="AD8" s="36">
        <f t="shared" si="0"/>
        <v>10621.4</v>
      </c>
      <c r="AE8" s="36">
        <f t="shared" si="0"/>
        <v>0</v>
      </c>
      <c r="AF8" s="46"/>
    </row>
    <row r="9" spans="1:32" s="12" customFormat="1" ht="18.75">
      <c r="A9" s="3" t="s">
        <v>17</v>
      </c>
      <c r="B9" s="37">
        <f>B15+B21+B27+B33+B39+B45+B51+B57+B63</f>
        <v>62737.20000000001</v>
      </c>
      <c r="C9" s="37">
        <f>C15+C21+C27+C33+C39+C45+C51+C57+C63</f>
        <v>7389.099999999999</v>
      </c>
      <c r="D9" s="37">
        <f>D15+D21+D27+D33+D39+D45+D51+D57+D63</f>
        <v>7389.099999999999</v>
      </c>
      <c r="E9" s="37">
        <f>E15+E21+E27+E33+E39+E45+E51+E57+E63</f>
        <v>6260.77</v>
      </c>
      <c r="F9" s="25">
        <f>E9/B9*100</f>
        <v>9.97935833923095</v>
      </c>
      <c r="G9" s="25">
        <f>E9/C9*100</f>
        <v>84.72980471234658</v>
      </c>
      <c r="H9" s="37">
        <f aca="true" t="shared" si="1" ref="H9:I13">H15+H21+H27+H33+H39+H45+H51+H57+H63</f>
        <v>7389.099999999999</v>
      </c>
      <c r="I9" s="39">
        <f t="shared" si="1"/>
        <v>6260.77</v>
      </c>
      <c r="J9" s="37">
        <f aca="true" t="shared" si="2" ref="J9:AD9">J15+J21+J27+J33+J39+J45+J51+J57+J63</f>
        <v>5263</v>
      </c>
      <c r="K9" s="37">
        <f>K15+K21+K27+K33+K39+K45+K51+K57+K63</f>
        <v>0</v>
      </c>
      <c r="L9" s="37">
        <f t="shared" si="2"/>
        <v>4932.2</v>
      </c>
      <c r="M9" s="37">
        <f>M15+M21+M27+M33+M39+M45+M51+M57+M63</f>
        <v>0</v>
      </c>
      <c r="N9" s="37">
        <f t="shared" si="2"/>
        <v>5233.8</v>
      </c>
      <c r="O9" s="37">
        <f>O15+O21+O27+O33+O39+O45+O51+O57+O63</f>
        <v>0</v>
      </c>
      <c r="P9" s="37">
        <f t="shared" si="2"/>
        <v>4425</v>
      </c>
      <c r="Q9" s="37">
        <f>Q15+Q21+Q27+Q33+Q39+Q45+Q51+Q57+Q63</f>
        <v>0</v>
      </c>
      <c r="R9" s="37">
        <f t="shared" si="2"/>
        <v>4019.4</v>
      </c>
      <c r="S9" s="37">
        <f>S15+S21+S27+S33+S39+S45+S51+S57+S63</f>
        <v>0</v>
      </c>
      <c r="T9" s="37">
        <f t="shared" si="2"/>
        <v>4359.200000000001</v>
      </c>
      <c r="U9" s="37">
        <f>U15+U21+U27+U33+U39+U45+U51+U57+U63</f>
        <v>0</v>
      </c>
      <c r="V9" s="37">
        <f t="shared" si="2"/>
        <v>3461.9</v>
      </c>
      <c r="W9" s="37">
        <f>W15+W21+W27+W33+W39+W45+W51+W57+W63</f>
        <v>0</v>
      </c>
      <c r="X9" s="37">
        <f t="shared" si="2"/>
        <v>3843</v>
      </c>
      <c r="Y9" s="37">
        <f>Y15+Y21+Y27+Y33+Y39+Y45+Y51+Y57+Y63</f>
        <v>0</v>
      </c>
      <c r="Z9" s="37">
        <f t="shared" si="2"/>
        <v>4859.8</v>
      </c>
      <c r="AA9" s="37">
        <f>AA15+AA21+AA27+AA33+AA39+AA45+AA51+AA57+AA63</f>
        <v>0</v>
      </c>
      <c r="AB9" s="37">
        <f t="shared" si="2"/>
        <v>4329.4</v>
      </c>
      <c r="AC9" s="37">
        <f>AC15+AC21+AC27+AC33+AC39+AC45+AC51+AC57+AC63</f>
        <v>0</v>
      </c>
      <c r="AD9" s="37">
        <f t="shared" si="2"/>
        <v>10621.4</v>
      </c>
      <c r="AE9" s="37">
        <f>AE15+AE21+AE27+AE33+AE39+AE45+AE51+AE57+AE63</f>
        <v>0</v>
      </c>
      <c r="AF9" s="47"/>
    </row>
    <row r="10" spans="1:32" s="12" customFormat="1" ht="18.75">
      <c r="A10" s="2" t="s">
        <v>13</v>
      </c>
      <c r="B10" s="38">
        <f>B16+B22+B28+B34+B40+B46+B52+B58+B64</f>
        <v>0</v>
      </c>
      <c r="C10" s="38">
        <f>H10</f>
        <v>0</v>
      </c>
      <c r="D10" s="38">
        <f>C10</f>
        <v>0</v>
      </c>
      <c r="E10" s="38">
        <f>I10</f>
        <v>0</v>
      </c>
      <c r="F10" s="35">
        <f>IF(E10=0,0,E10/B10*100)</f>
        <v>0</v>
      </c>
      <c r="G10" s="35">
        <f>IF(E10=0,0,E10/C10*100)</f>
        <v>0</v>
      </c>
      <c r="H10" s="38">
        <f t="shared" si="1"/>
        <v>0</v>
      </c>
      <c r="I10" s="44">
        <f t="shared" si="1"/>
        <v>0</v>
      </c>
      <c r="J10" s="38">
        <f aca="true" t="shared" si="3" ref="J10:AE10">J16+J22+J28+J34+J40+J46+J52+J58+J64</f>
        <v>0</v>
      </c>
      <c r="K10" s="38">
        <f>K16+K22+K28+K34+K40+K46+K52+K58+K64</f>
        <v>0</v>
      </c>
      <c r="L10" s="38">
        <f t="shared" si="3"/>
        <v>0</v>
      </c>
      <c r="M10" s="38">
        <f t="shared" si="3"/>
        <v>0</v>
      </c>
      <c r="N10" s="38">
        <f t="shared" si="3"/>
        <v>0</v>
      </c>
      <c r="O10" s="38">
        <f t="shared" si="3"/>
        <v>0</v>
      </c>
      <c r="P10" s="38">
        <f t="shared" si="3"/>
        <v>0</v>
      </c>
      <c r="Q10" s="38">
        <f t="shared" si="3"/>
        <v>0</v>
      </c>
      <c r="R10" s="38">
        <f t="shared" si="3"/>
        <v>0</v>
      </c>
      <c r="S10" s="38">
        <f t="shared" si="3"/>
        <v>0</v>
      </c>
      <c r="T10" s="38">
        <f t="shared" si="3"/>
        <v>0</v>
      </c>
      <c r="U10" s="38">
        <f t="shared" si="3"/>
        <v>0</v>
      </c>
      <c r="V10" s="38">
        <f t="shared" si="3"/>
        <v>0</v>
      </c>
      <c r="W10" s="38">
        <f t="shared" si="3"/>
        <v>0</v>
      </c>
      <c r="X10" s="38">
        <f t="shared" si="3"/>
        <v>0</v>
      </c>
      <c r="Y10" s="38">
        <f t="shared" si="3"/>
        <v>0</v>
      </c>
      <c r="Z10" s="38">
        <f t="shared" si="3"/>
        <v>0</v>
      </c>
      <c r="AA10" s="38">
        <f t="shared" si="3"/>
        <v>0</v>
      </c>
      <c r="AB10" s="38">
        <f t="shared" si="3"/>
        <v>0</v>
      </c>
      <c r="AC10" s="38">
        <f t="shared" si="3"/>
        <v>0</v>
      </c>
      <c r="AD10" s="38">
        <f t="shared" si="3"/>
        <v>0</v>
      </c>
      <c r="AE10" s="38">
        <f t="shared" si="3"/>
        <v>0</v>
      </c>
      <c r="AF10" s="47"/>
    </row>
    <row r="11" spans="1:32" s="12" customFormat="1" ht="18.75">
      <c r="A11" s="2" t="s">
        <v>14</v>
      </c>
      <c r="B11" s="38">
        <f>B17+B23+B29+B35+B41+B47+B53+B59+B65</f>
        <v>62737.20000000001</v>
      </c>
      <c r="C11" s="38">
        <f>H11</f>
        <v>7389.099999999999</v>
      </c>
      <c r="D11" s="38">
        <f>C11</f>
        <v>7389.099999999999</v>
      </c>
      <c r="E11" s="38">
        <f>I11</f>
        <v>6260.77</v>
      </c>
      <c r="F11" s="35">
        <f>IF(E11=0,0,E11/B11*100)</f>
        <v>9.97935833923095</v>
      </c>
      <c r="G11" s="35">
        <f>IF(E11=0,0,E11/C11*100)</f>
        <v>84.72980471234658</v>
      </c>
      <c r="H11" s="38">
        <f t="shared" si="1"/>
        <v>7389.099999999999</v>
      </c>
      <c r="I11" s="44">
        <f t="shared" si="1"/>
        <v>6260.77</v>
      </c>
      <c r="J11" s="38">
        <f aca="true" t="shared" si="4" ref="J11:AE11">J17+J23+J29+J35+J41+J47+J53+J59+J65</f>
        <v>5263</v>
      </c>
      <c r="K11" s="38">
        <f>K17+K23+K29+K35+K41+K47+K53+K59+K65</f>
        <v>0</v>
      </c>
      <c r="L11" s="38">
        <f t="shared" si="4"/>
        <v>4932.2</v>
      </c>
      <c r="M11" s="38">
        <f t="shared" si="4"/>
        <v>0</v>
      </c>
      <c r="N11" s="38">
        <f t="shared" si="4"/>
        <v>5233.8</v>
      </c>
      <c r="O11" s="38">
        <f t="shared" si="4"/>
        <v>0</v>
      </c>
      <c r="P11" s="38">
        <f t="shared" si="4"/>
        <v>4425</v>
      </c>
      <c r="Q11" s="38">
        <f t="shared" si="4"/>
        <v>0</v>
      </c>
      <c r="R11" s="38">
        <f t="shared" si="4"/>
        <v>4019.4</v>
      </c>
      <c r="S11" s="38">
        <f t="shared" si="4"/>
        <v>0</v>
      </c>
      <c r="T11" s="38">
        <f t="shared" si="4"/>
        <v>4359.200000000001</v>
      </c>
      <c r="U11" s="38">
        <f t="shared" si="4"/>
        <v>0</v>
      </c>
      <c r="V11" s="38">
        <f t="shared" si="4"/>
        <v>3461.9</v>
      </c>
      <c r="W11" s="38">
        <f t="shared" si="4"/>
        <v>0</v>
      </c>
      <c r="X11" s="38">
        <f t="shared" si="4"/>
        <v>3843</v>
      </c>
      <c r="Y11" s="38">
        <f t="shared" si="4"/>
        <v>0</v>
      </c>
      <c r="Z11" s="38">
        <f t="shared" si="4"/>
        <v>4859.8</v>
      </c>
      <c r="AA11" s="38">
        <f t="shared" si="4"/>
        <v>0</v>
      </c>
      <c r="AB11" s="38">
        <f t="shared" si="4"/>
        <v>4329.4</v>
      </c>
      <c r="AC11" s="38">
        <f t="shared" si="4"/>
        <v>0</v>
      </c>
      <c r="AD11" s="38">
        <f t="shared" si="4"/>
        <v>10621.4</v>
      </c>
      <c r="AE11" s="38">
        <f t="shared" si="4"/>
        <v>0</v>
      </c>
      <c r="AF11" s="47"/>
    </row>
    <row r="12" spans="1:32" s="12" customFormat="1" ht="18.75">
      <c r="A12" s="2" t="s">
        <v>15</v>
      </c>
      <c r="B12" s="38">
        <f>B18+B24+B30+B36+B42+B48+B54+B60+B66</f>
        <v>0</v>
      </c>
      <c r="C12" s="38">
        <f>H12</f>
        <v>0</v>
      </c>
      <c r="D12" s="38">
        <f>C12</f>
        <v>0</v>
      </c>
      <c r="E12" s="38">
        <f>I12</f>
        <v>0</v>
      </c>
      <c r="F12" s="35">
        <f>IF(E12=0,0,E12/B12*100)</f>
        <v>0</v>
      </c>
      <c r="G12" s="35">
        <f>IF(E12=0,0,E12/C12*100)</f>
        <v>0</v>
      </c>
      <c r="H12" s="38">
        <f t="shared" si="1"/>
        <v>0</v>
      </c>
      <c r="I12" s="44">
        <f t="shared" si="1"/>
        <v>0</v>
      </c>
      <c r="J12" s="38">
        <f aca="true" t="shared" si="5" ref="J12:AD12">J18+J24+J30+J36+J42+J48+J54+J60+J66</f>
        <v>0</v>
      </c>
      <c r="K12" s="38">
        <f>K18+K24+K30+K36+K42+K48+K54+K60+K66</f>
        <v>0</v>
      </c>
      <c r="L12" s="38">
        <f t="shared" si="5"/>
        <v>0</v>
      </c>
      <c r="M12" s="38">
        <f>M18+M24+M30+M36+M42+M48+M54+M60+M66</f>
        <v>0</v>
      </c>
      <c r="N12" s="38">
        <f t="shared" si="5"/>
        <v>0</v>
      </c>
      <c r="O12" s="38">
        <f>O18+O24+O30+O36+O42+O48+O54+O60+O66</f>
        <v>0</v>
      </c>
      <c r="P12" s="38">
        <f t="shared" si="5"/>
        <v>0</v>
      </c>
      <c r="Q12" s="38">
        <f>Q18+Q24+Q30+Q36+Q42+Q48+Q54+Q60+Q66</f>
        <v>0</v>
      </c>
      <c r="R12" s="38">
        <f t="shared" si="5"/>
        <v>0</v>
      </c>
      <c r="S12" s="38">
        <f>S18+S24+S30+S36+S42+S48+S54+S60+S66</f>
        <v>0</v>
      </c>
      <c r="T12" s="38">
        <f t="shared" si="5"/>
        <v>0</v>
      </c>
      <c r="U12" s="38">
        <f>U18+U24+U30+U36+U42+U48+U54+U60+U66</f>
        <v>0</v>
      </c>
      <c r="V12" s="38">
        <f t="shared" si="5"/>
        <v>0</v>
      </c>
      <c r="W12" s="38">
        <f>W18+W24+W30+W36+W42+W48+W54+W60+W66</f>
        <v>0</v>
      </c>
      <c r="X12" s="38">
        <f t="shared" si="5"/>
        <v>0</v>
      </c>
      <c r="Y12" s="38">
        <f>Y18+Y24+Y30+Y36+Y42+Y48+Y54+Y60+Y66</f>
        <v>0</v>
      </c>
      <c r="Z12" s="38">
        <f t="shared" si="5"/>
        <v>0</v>
      </c>
      <c r="AA12" s="38">
        <f>AA18+AA24+AA30+AA36+AA42+AA48+AA54+AA60+AA66</f>
        <v>0</v>
      </c>
      <c r="AB12" s="38">
        <f t="shared" si="5"/>
        <v>0</v>
      </c>
      <c r="AC12" s="38">
        <f>AC18+AC24+AC30+AC36+AC42+AC48+AC54+AC60+AC66</f>
        <v>0</v>
      </c>
      <c r="AD12" s="38">
        <f t="shared" si="5"/>
        <v>0</v>
      </c>
      <c r="AE12" s="38">
        <f>AE18+AE24+AE30+AE36+AE42+AE48+AE54+AE60+AE66</f>
        <v>0</v>
      </c>
      <c r="AF12" s="47"/>
    </row>
    <row r="13" spans="1:32" s="12" customFormat="1" ht="18.75">
      <c r="A13" s="2" t="s">
        <v>16</v>
      </c>
      <c r="B13" s="38">
        <f>B19+B25+B31+B37+B43+B49+B55+B61+B67</f>
        <v>0</v>
      </c>
      <c r="C13" s="38">
        <f>H13</f>
        <v>0</v>
      </c>
      <c r="D13" s="38">
        <f>C13</f>
        <v>0</v>
      </c>
      <c r="E13" s="38">
        <f>I13</f>
        <v>0</v>
      </c>
      <c r="F13" s="35">
        <f>IF(E13=0,0,E13/B13*100)</f>
        <v>0</v>
      </c>
      <c r="G13" s="35">
        <f>IF(E13=0,0,E13/C13*100)</f>
        <v>0</v>
      </c>
      <c r="H13" s="38">
        <f t="shared" si="1"/>
        <v>0</v>
      </c>
      <c r="I13" s="44">
        <f t="shared" si="1"/>
        <v>0</v>
      </c>
      <c r="J13" s="38">
        <f aca="true" t="shared" si="6" ref="J13:AD13">J19+J25+J31+J37+J43+J49+J55+J61+J67</f>
        <v>0</v>
      </c>
      <c r="K13" s="38">
        <f>K19+K25+K31+K37+K43+K49+K55+K61+K67</f>
        <v>0</v>
      </c>
      <c r="L13" s="38">
        <f t="shared" si="6"/>
        <v>0</v>
      </c>
      <c r="M13" s="38">
        <f>M19+M25+M31+M37+M43+M49+M55+M61+M67</f>
        <v>0</v>
      </c>
      <c r="N13" s="38">
        <f t="shared" si="6"/>
        <v>0</v>
      </c>
      <c r="O13" s="38">
        <f>O19+O25+O31+O37+O43+O49+O55+O61+O67</f>
        <v>0</v>
      </c>
      <c r="P13" s="38">
        <f t="shared" si="6"/>
        <v>0</v>
      </c>
      <c r="Q13" s="38">
        <f>Q19+Q25+Q31+Q37+Q43+Q49+Q55+Q61+Q67</f>
        <v>0</v>
      </c>
      <c r="R13" s="38">
        <f t="shared" si="6"/>
        <v>0</v>
      </c>
      <c r="S13" s="38">
        <f>S19+S25+S31+S37+S43+S49+S55+S61+S67</f>
        <v>0</v>
      </c>
      <c r="T13" s="38">
        <f t="shared" si="6"/>
        <v>0</v>
      </c>
      <c r="U13" s="38">
        <f>U19+U25+U31+U37+U43+U49+U55+U61+U67</f>
        <v>0</v>
      </c>
      <c r="V13" s="38">
        <f t="shared" si="6"/>
        <v>0</v>
      </c>
      <c r="W13" s="38">
        <f>W19+W25+W31+W37+W43+W49+W55+W61+W67</f>
        <v>0</v>
      </c>
      <c r="X13" s="38">
        <f t="shared" si="6"/>
        <v>0</v>
      </c>
      <c r="Y13" s="38">
        <f>Y19+Y25+Y31+Y37+Y43+Y49+Y55+Y61+Y67</f>
        <v>0</v>
      </c>
      <c r="Z13" s="38">
        <f t="shared" si="6"/>
        <v>0</v>
      </c>
      <c r="AA13" s="38">
        <f>AA19+AA25+AA31+AA37+AA43+AA49+AA55+AA61+AA67</f>
        <v>0</v>
      </c>
      <c r="AB13" s="38">
        <f t="shared" si="6"/>
        <v>0</v>
      </c>
      <c r="AC13" s="38">
        <f>AC19+AC25+AC31+AC37+AC43+AC49+AC55+AC61+AC67</f>
        <v>0</v>
      </c>
      <c r="AD13" s="38">
        <f t="shared" si="6"/>
        <v>0</v>
      </c>
      <c r="AE13" s="38">
        <f>AE19+AE25+AE31+AE37+AE43+AE49+AE55+AE61+AE67</f>
        <v>0</v>
      </c>
      <c r="AF13" s="47"/>
    </row>
    <row r="14" spans="1:32" s="26" customFormat="1" ht="75">
      <c r="A14" s="24" t="s">
        <v>24</v>
      </c>
      <c r="B14" s="39">
        <f>B15</f>
        <v>769.0999999999999</v>
      </c>
      <c r="C14" s="39">
        <f>C15</f>
        <v>12.8</v>
      </c>
      <c r="D14" s="39">
        <f>D15</f>
        <v>12.8</v>
      </c>
      <c r="E14" s="39">
        <f>E15</f>
        <v>12.8</v>
      </c>
      <c r="F14" s="25">
        <f>E14/B14*100</f>
        <v>1.6642829280977771</v>
      </c>
      <c r="G14" s="25">
        <f>E14/C14*100</f>
        <v>100</v>
      </c>
      <c r="H14" s="39">
        <f aca="true" t="shared" si="7" ref="H14:AE14">H15</f>
        <v>12.8</v>
      </c>
      <c r="I14" s="39">
        <f t="shared" si="7"/>
        <v>12.8</v>
      </c>
      <c r="J14" s="39">
        <f t="shared" si="7"/>
        <v>0</v>
      </c>
      <c r="K14" s="39">
        <f t="shared" si="7"/>
        <v>0</v>
      </c>
      <c r="L14" s="39">
        <f t="shared" si="7"/>
        <v>0</v>
      </c>
      <c r="M14" s="39">
        <f t="shared" si="7"/>
        <v>0</v>
      </c>
      <c r="N14" s="39">
        <f t="shared" si="7"/>
        <v>0</v>
      </c>
      <c r="O14" s="39">
        <f t="shared" si="7"/>
        <v>0</v>
      </c>
      <c r="P14" s="39">
        <f t="shared" si="7"/>
        <v>0</v>
      </c>
      <c r="Q14" s="39">
        <f t="shared" si="7"/>
        <v>0</v>
      </c>
      <c r="R14" s="39">
        <f t="shared" si="7"/>
        <v>0</v>
      </c>
      <c r="S14" s="39">
        <f t="shared" si="7"/>
        <v>0</v>
      </c>
      <c r="T14" s="39">
        <f t="shared" si="7"/>
        <v>0</v>
      </c>
      <c r="U14" s="39">
        <f t="shared" si="7"/>
        <v>0</v>
      </c>
      <c r="V14" s="39">
        <f t="shared" si="7"/>
        <v>0</v>
      </c>
      <c r="W14" s="39">
        <f t="shared" si="7"/>
        <v>0</v>
      </c>
      <c r="X14" s="39">
        <f t="shared" si="7"/>
        <v>0</v>
      </c>
      <c r="Y14" s="39">
        <f t="shared" si="7"/>
        <v>0</v>
      </c>
      <c r="Z14" s="39">
        <f t="shared" si="7"/>
        <v>0</v>
      </c>
      <c r="AA14" s="39">
        <f t="shared" si="7"/>
        <v>0</v>
      </c>
      <c r="AB14" s="39">
        <f t="shared" si="7"/>
        <v>0</v>
      </c>
      <c r="AC14" s="39">
        <f t="shared" si="7"/>
        <v>0</v>
      </c>
      <c r="AD14" s="39">
        <f t="shared" si="7"/>
        <v>756.3</v>
      </c>
      <c r="AE14" s="39">
        <f t="shared" si="7"/>
        <v>0</v>
      </c>
      <c r="AF14" s="61"/>
    </row>
    <row r="15" spans="1:32" s="12" customFormat="1" ht="18.75">
      <c r="A15" s="3" t="s">
        <v>17</v>
      </c>
      <c r="B15" s="37">
        <f>SUM(B16:B19)</f>
        <v>769.0999999999999</v>
      </c>
      <c r="C15" s="37">
        <f>SUM(C16:C19)</f>
        <v>12.8</v>
      </c>
      <c r="D15" s="37">
        <f>SUM(D16:D19)</f>
        <v>12.8</v>
      </c>
      <c r="E15" s="37">
        <f>SUM(E16:E19)</f>
        <v>12.8</v>
      </c>
      <c r="F15" s="25">
        <f>E15/B15*100</f>
        <v>1.6642829280977771</v>
      </c>
      <c r="G15" s="25">
        <f>E15/C15*100</f>
        <v>100</v>
      </c>
      <c r="H15" s="37">
        <f aca="true" t="shared" si="8" ref="H15:AE15">SUM(H16:H19)</f>
        <v>12.8</v>
      </c>
      <c r="I15" s="39">
        <f>SUM(I16:I19)</f>
        <v>12.8</v>
      </c>
      <c r="J15" s="37">
        <f t="shared" si="8"/>
        <v>0</v>
      </c>
      <c r="K15" s="37">
        <f>SUM(K16:K19)</f>
        <v>0</v>
      </c>
      <c r="L15" s="37">
        <f t="shared" si="8"/>
        <v>0</v>
      </c>
      <c r="M15" s="37">
        <f t="shared" si="8"/>
        <v>0</v>
      </c>
      <c r="N15" s="37">
        <f t="shared" si="8"/>
        <v>0</v>
      </c>
      <c r="O15" s="37">
        <f t="shared" si="8"/>
        <v>0</v>
      </c>
      <c r="P15" s="37">
        <f t="shared" si="8"/>
        <v>0</v>
      </c>
      <c r="Q15" s="37">
        <f t="shared" si="8"/>
        <v>0</v>
      </c>
      <c r="R15" s="37">
        <f t="shared" si="8"/>
        <v>0</v>
      </c>
      <c r="S15" s="37">
        <f t="shared" si="8"/>
        <v>0</v>
      </c>
      <c r="T15" s="37">
        <f t="shared" si="8"/>
        <v>0</v>
      </c>
      <c r="U15" s="37">
        <f t="shared" si="8"/>
        <v>0</v>
      </c>
      <c r="V15" s="37">
        <f t="shared" si="8"/>
        <v>0</v>
      </c>
      <c r="W15" s="37">
        <f t="shared" si="8"/>
        <v>0</v>
      </c>
      <c r="X15" s="37">
        <f t="shared" si="8"/>
        <v>0</v>
      </c>
      <c r="Y15" s="37">
        <f t="shared" si="8"/>
        <v>0</v>
      </c>
      <c r="Z15" s="37">
        <f t="shared" si="8"/>
        <v>0</v>
      </c>
      <c r="AA15" s="37">
        <f t="shared" si="8"/>
        <v>0</v>
      </c>
      <c r="AB15" s="37">
        <f t="shared" si="8"/>
        <v>0</v>
      </c>
      <c r="AC15" s="37">
        <f t="shared" si="8"/>
        <v>0</v>
      </c>
      <c r="AD15" s="37">
        <f t="shared" si="8"/>
        <v>756.3</v>
      </c>
      <c r="AE15" s="37">
        <f t="shared" si="8"/>
        <v>0</v>
      </c>
      <c r="AF15" s="62"/>
    </row>
    <row r="16" spans="1:32" s="12" customFormat="1" ht="18.75">
      <c r="A16" s="2" t="s">
        <v>13</v>
      </c>
      <c r="B16" s="38">
        <f>H16+J16+L16+N16+P16+R16+T16+V16+X16+Z16+AB16+AD16</f>
        <v>0</v>
      </c>
      <c r="C16" s="38">
        <f>H16</f>
        <v>0</v>
      </c>
      <c r="D16" s="38">
        <f>C16</f>
        <v>0</v>
      </c>
      <c r="E16" s="38">
        <f>I16</f>
        <v>0</v>
      </c>
      <c r="F16" s="35">
        <f>IF(E16=0,0,E16/B16*100)</f>
        <v>0</v>
      </c>
      <c r="G16" s="35">
        <f>IF(E16=0,0,E16/C16*100)</f>
        <v>0</v>
      </c>
      <c r="H16" s="38">
        <v>0</v>
      </c>
      <c r="I16" s="44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62"/>
    </row>
    <row r="17" spans="1:32" s="12" customFormat="1" ht="18.75">
      <c r="A17" s="2" t="s">
        <v>14</v>
      </c>
      <c r="B17" s="38">
        <f>H17+J17+L17+N17+P17+R17+T17+V17+X17+Z17+AB17+AD17</f>
        <v>769.0999999999999</v>
      </c>
      <c r="C17" s="38">
        <f>H17</f>
        <v>12.8</v>
      </c>
      <c r="D17" s="38">
        <f>C17</f>
        <v>12.8</v>
      </c>
      <c r="E17" s="38">
        <f>I17</f>
        <v>12.8</v>
      </c>
      <c r="F17" s="35">
        <f>IF(E17=0,0,E17/B17*100)</f>
        <v>1.6642829280977771</v>
      </c>
      <c r="G17" s="35">
        <f>IF(E17=0,0,E17/C17*100)</f>
        <v>100</v>
      </c>
      <c r="H17" s="38">
        <v>12.8</v>
      </c>
      <c r="I17" s="44">
        <v>12.8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756.3</v>
      </c>
      <c r="AE17" s="38">
        <v>0</v>
      </c>
      <c r="AF17" s="62"/>
    </row>
    <row r="18" spans="1:32" s="12" customFormat="1" ht="18.75">
      <c r="A18" s="2" t="s">
        <v>15</v>
      </c>
      <c r="B18" s="38">
        <f>H18+J18+L18+N18+P18+R18+T18+V18+X18+Z18+AB18+AD18</f>
        <v>0</v>
      </c>
      <c r="C18" s="38">
        <f>H18</f>
        <v>0</v>
      </c>
      <c r="D18" s="38">
        <f>C18</f>
        <v>0</v>
      </c>
      <c r="E18" s="38">
        <f>I18</f>
        <v>0</v>
      </c>
      <c r="F18" s="35">
        <f>IF(E18=0,0,E18/B18*100)</f>
        <v>0</v>
      </c>
      <c r="G18" s="35">
        <f>IF(E18=0,0,E18/C18*100)</f>
        <v>0</v>
      </c>
      <c r="H18" s="38">
        <v>0</v>
      </c>
      <c r="I18" s="44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62"/>
    </row>
    <row r="19" spans="1:32" s="12" customFormat="1" ht="18.75">
      <c r="A19" s="2" t="s">
        <v>16</v>
      </c>
      <c r="B19" s="38">
        <f>H19+J19+L19+N19+P19+R19+T19+V19+X19+Z19+AB19+AD19</f>
        <v>0</v>
      </c>
      <c r="C19" s="38">
        <f>H19</f>
        <v>0</v>
      </c>
      <c r="D19" s="38">
        <f>C19</f>
        <v>0</v>
      </c>
      <c r="E19" s="38">
        <f>I19</f>
        <v>0</v>
      </c>
      <c r="F19" s="35">
        <f>IF(E19=0,0,E19/B19*100)</f>
        <v>0</v>
      </c>
      <c r="G19" s="35">
        <f>IF(E19=0,0,E19/C19*100)</f>
        <v>0</v>
      </c>
      <c r="H19" s="38">
        <v>0</v>
      </c>
      <c r="I19" s="44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63"/>
    </row>
    <row r="20" spans="1:32" s="26" customFormat="1" ht="75">
      <c r="A20" s="24" t="s">
        <v>25</v>
      </c>
      <c r="B20" s="39">
        <f>B21</f>
        <v>1174.7</v>
      </c>
      <c r="C20" s="39">
        <f>C21</f>
        <v>99</v>
      </c>
      <c r="D20" s="39">
        <f>D21</f>
        <v>99</v>
      </c>
      <c r="E20" s="39">
        <f>E21</f>
        <v>0</v>
      </c>
      <c r="F20" s="25">
        <f>E20/B20*100</f>
        <v>0</v>
      </c>
      <c r="G20" s="25">
        <f>E20/C20*100</f>
        <v>0</v>
      </c>
      <c r="H20" s="39">
        <f aca="true" t="shared" si="9" ref="H20:AE20">H21</f>
        <v>99</v>
      </c>
      <c r="I20" s="39">
        <f t="shared" si="9"/>
        <v>0</v>
      </c>
      <c r="J20" s="39">
        <f t="shared" si="9"/>
        <v>0</v>
      </c>
      <c r="K20" s="39">
        <f t="shared" si="9"/>
        <v>0</v>
      </c>
      <c r="L20" s="39">
        <f t="shared" si="9"/>
        <v>0</v>
      </c>
      <c r="M20" s="39">
        <f t="shared" si="9"/>
        <v>0</v>
      </c>
      <c r="N20" s="39">
        <f t="shared" si="9"/>
        <v>0</v>
      </c>
      <c r="O20" s="39">
        <f t="shared" si="9"/>
        <v>0</v>
      </c>
      <c r="P20" s="39">
        <f t="shared" si="9"/>
        <v>0</v>
      </c>
      <c r="Q20" s="39">
        <f t="shared" si="9"/>
        <v>0</v>
      </c>
      <c r="R20" s="39">
        <f t="shared" si="9"/>
        <v>0</v>
      </c>
      <c r="S20" s="39">
        <f t="shared" si="9"/>
        <v>0</v>
      </c>
      <c r="T20" s="39">
        <f t="shared" si="9"/>
        <v>0</v>
      </c>
      <c r="U20" s="39">
        <f t="shared" si="9"/>
        <v>0</v>
      </c>
      <c r="V20" s="39">
        <f t="shared" si="9"/>
        <v>0</v>
      </c>
      <c r="W20" s="39">
        <f t="shared" si="9"/>
        <v>0</v>
      </c>
      <c r="X20" s="39">
        <f t="shared" si="9"/>
        <v>0</v>
      </c>
      <c r="Y20" s="39">
        <f t="shared" si="9"/>
        <v>0</v>
      </c>
      <c r="Z20" s="39">
        <f t="shared" si="9"/>
        <v>0</v>
      </c>
      <c r="AA20" s="39">
        <f t="shared" si="9"/>
        <v>0</v>
      </c>
      <c r="AB20" s="39">
        <f t="shared" si="9"/>
        <v>0</v>
      </c>
      <c r="AC20" s="39">
        <f t="shared" si="9"/>
        <v>0</v>
      </c>
      <c r="AD20" s="39">
        <f t="shared" si="9"/>
        <v>1075.7</v>
      </c>
      <c r="AE20" s="39">
        <f t="shared" si="9"/>
        <v>0</v>
      </c>
      <c r="AF20" s="61"/>
    </row>
    <row r="21" spans="1:32" s="12" customFormat="1" ht="18.75">
      <c r="A21" s="3" t="s">
        <v>17</v>
      </c>
      <c r="B21" s="37">
        <f>SUM(B22:B25)</f>
        <v>1174.7</v>
      </c>
      <c r="C21" s="37">
        <f>SUM(C22:C25)</f>
        <v>99</v>
      </c>
      <c r="D21" s="37">
        <f>SUM(D22:D25)</f>
        <v>99</v>
      </c>
      <c r="E21" s="37">
        <f>SUM(E22:E25)</f>
        <v>0</v>
      </c>
      <c r="F21" s="25">
        <f>E21/B21*100</f>
        <v>0</v>
      </c>
      <c r="G21" s="25">
        <f>E21/C21*100</f>
        <v>0</v>
      </c>
      <c r="H21" s="37">
        <f aca="true" t="shared" si="10" ref="H21:AE21">SUM(H22:H25)</f>
        <v>99</v>
      </c>
      <c r="I21" s="39">
        <f>SUM(I22:I25)</f>
        <v>0</v>
      </c>
      <c r="J21" s="37">
        <f t="shared" si="10"/>
        <v>0</v>
      </c>
      <c r="K21" s="37">
        <f>SUM(K22:K25)</f>
        <v>0</v>
      </c>
      <c r="L21" s="37">
        <f t="shared" si="10"/>
        <v>0</v>
      </c>
      <c r="M21" s="37">
        <f t="shared" si="10"/>
        <v>0</v>
      </c>
      <c r="N21" s="37">
        <f t="shared" si="10"/>
        <v>0</v>
      </c>
      <c r="O21" s="37">
        <f t="shared" si="10"/>
        <v>0</v>
      </c>
      <c r="P21" s="37">
        <f t="shared" si="10"/>
        <v>0</v>
      </c>
      <c r="Q21" s="37">
        <f t="shared" si="10"/>
        <v>0</v>
      </c>
      <c r="R21" s="37">
        <f t="shared" si="10"/>
        <v>0</v>
      </c>
      <c r="S21" s="37">
        <f t="shared" si="10"/>
        <v>0</v>
      </c>
      <c r="T21" s="37">
        <f t="shared" si="10"/>
        <v>0</v>
      </c>
      <c r="U21" s="37">
        <f t="shared" si="10"/>
        <v>0</v>
      </c>
      <c r="V21" s="37">
        <f t="shared" si="10"/>
        <v>0</v>
      </c>
      <c r="W21" s="37">
        <f t="shared" si="10"/>
        <v>0</v>
      </c>
      <c r="X21" s="37">
        <f t="shared" si="10"/>
        <v>0</v>
      </c>
      <c r="Y21" s="37">
        <f t="shared" si="10"/>
        <v>0</v>
      </c>
      <c r="Z21" s="37">
        <f t="shared" si="10"/>
        <v>0</v>
      </c>
      <c r="AA21" s="37">
        <f t="shared" si="10"/>
        <v>0</v>
      </c>
      <c r="AB21" s="37">
        <f t="shared" si="10"/>
        <v>0</v>
      </c>
      <c r="AC21" s="37">
        <f t="shared" si="10"/>
        <v>0</v>
      </c>
      <c r="AD21" s="37">
        <f t="shared" si="10"/>
        <v>1075.7</v>
      </c>
      <c r="AE21" s="37">
        <f t="shared" si="10"/>
        <v>0</v>
      </c>
      <c r="AF21" s="62"/>
    </row>
    <row r="22" spans="1:32" s="12" customFormat="1" ht="18.75">
      <c r="A22" s="2" t="s">
        <v>13</v>
      </c>
      <c r="B22" s="38">
        <f>H22+J22+L22+N22+P22+R22+T22+V22+X22+Z22+AB22+AD22</f>
        <v>0</v>
      </c>
      <c r="C22" s="38">
        <f>H22</f>
        <v>0</v>
      </c>
      <c r="D22" s="38">
        <f>C22</f>
        <v>0</v>
      </c>
      <c r="E22" s="38">
        <f>I22</f>
        <v>0</v>
      </c>
      <c r="F22" s="35">
        <f>IF(E22=0,0,E22/B22*100)</f>
        <v>0</v>
      </c>
      <c r="G22" s="35">
        <f aca="true" t="shared" si="11" ref="G22:G31">IF(E22=0,0,E22/C22*100)</f>
        <v>0</v>
      </c>
      <c r="H22" s="38">
        <v>0</v>
      </c>
      <c r="I22" s="44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62"/>
    </row>
    <row r="23" spans="1:32" s="12" customFormat="1" ht="18.75">
      <c r="A23" s="2" t="s">
        <v>14</v>
      </c>
      <c r="B23" s="38">
        <f>H23+J23+L23+N23+P23+R23+T23+V23+X23+Z23+AB23+AD23</f>
        <v>1174.7</v>
      </c>
      <c r="C23" s="38">
        <f>H23</f>
        <v>99</v>
      </c>
      <c r="D23" s="38">
        <f>C23</f>
        <v>99</v>
      </c>
      <c r="E23" s="38">
        <f>I23</f>
        <v>0</v>
      </c>
      <c r="F23" s="35">
        <f>IF(E23=0,0,E23/B23*100)</f>
        <v>0</v>
      </c>
      <c r="G23" s="35">
        <f t="shared" si="11"/>
        <v>0</v>
      </c>
      <c r="H23" s="38">
        <v>99</v>
      </c>
      <c r="I23" s="44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1075.7</v>
      </c>
      <c r="AE23" s="38">
        <v>0</v>
      </c>
      <c r="AF23" s="62"/>
    </row>
    <row r="24" spans="1:32" s="12" customFormat="1" ht="18.75">
      <c r="A24" s="2" t="s">
        <v>15</v>
      </c>
      <c r="B24" s="38">
        <f>H24+J24+L24+N24+P24+R24+T24+V24+X24+Z24+AB24+AD24</f>
        <v>0</v>
      </c>
      <c r="C24" s="38">
        <f>H24</f>
        <v>0</v>
      </c>
      <c r="D24" s="38">
        <f>C24</f>
        <v>0</v>
      </c>
      <c r="E24" s="38">
        <f>I24</f>
        <v>0</v>
      </c>
      <c r="F24" s="35">
        <f>IF(E24=0,0,E24/B24*100)</f>
        <v>0</v>
      </c>
      <c r="G24" s="35">
        <f t="shared" si="11"/>
        <v>0</v>
      </c>
      <c r="H24" s="38">
        <v>0</v>
      </c>
      <c r="I24" s="44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62"/>
    </row>
    <row r="25" spans="1:32" s="12" customFormat="1" ht="18.75">
      <c r="A25" s="2" t="s">
        <v>16</v>
      </c>
      <c r="B25" s="38">
        <f>H25+J25+L25+N25+P25+R25+T25+V25+X25+Z25+AB25+AD25</f>
        <v>0</v>
      </c>
      <c r="C25" s="38">
        <f>H25</f>
        <v>0</v>
      </c>
      <c r="D25" s="38">
        <f>C25</f>
        <v>0</v>
      </c>
      <c r="E25" s="38">
        <f>I25</f>
        <v>0</v>
      </c>
      <c r="F25" s="35">
        <f>IF(E25=0,0,E25/B25*100)</f>
        <v>0</v>
      </c>
      <c r="G25" s="35">
        <f t="shared" si="11"/>
        <v>0</v>
      </c>
      <c r="H25" s="38">
        <v>0</v>
      </c>
      <c r="I25" s="44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63"/>
    </row>
    <row r="26" spans="1:32" s="26" customFormat="1" ht="45.75" customHeight="1">
      <c r="A26" s="29" t="s">
        <v>26</v>
      </c>
      <c r="B26" s="39">
        <f>B27</f>
        <v>1777</v>
      </c>
      <c r="C26" s="39">
        <f>C27</f>
        <v>0</v>
      </c>
      <c r="D26" s="39">
        <f>D27</f>
        <v>0</v>
      </c>
      <c r="E26" s="39">
        <f>E27</f>
        <v>0</v>
      </c>
      <c r="F26" s="25">
        <f>E26/B26*100</f>
        <v>0</v>
      </c>
      <c r="G26" s="25">
        <f t="shared" si="11"/>
        <v>0</v>
      </c>
      <c r="H26" s="39">
        <f aca="true" t="shared" si="12" ref="H26:AE26">H27</f>
        <v>0</v>
      </c>
      <c r="I26" s="39">
        <f t="shared" si="12"/>
        <v>0</v>
      </c>
      <c r="J26" s="39">
        <f t="shared" si="12"/>
        <v>0</v>
      </c>
      <c r="K26" s="39">
        <f t="shared" si="12"/>
        <v>0</v>
      </c>
      <c r="L26" s="39">
        <f t="shared" si="12"/>
        <v>0</v>
      </c>
      <c r="M26" s="39">
        <f t="shared" si="12"/>
        <v>0</v>
      </c>
      <c r="N26" s="39">
        <f t="shared" si="12"/>
        <v>0</v>
      </c>
      <c r="O26" s="39">
        <f t="shared" si="12"/>
        <v>0</v>
      </c>
      <c r="P26" s="39">
        <f t="shared" si="12"/>
        <v>0</v>
      </c>
      <c r="Q26" s="39">
        <f t="shared" si="12"/>
        <v>0</v>
      </c>
      <c r="R26" s="39">
        <f t="shared" si="12"/>
        <v>0</v>
      </c>
      <c r="S26" s="39">
        <f t="shared" si="12"/>
        <v>0</v>
      </c>
      <c r="T26" s="39">
        <f t="shared" si="12"/>
        <v>0</v>
      </c>
      <c r="U26" s="39">
        <f t="shared" si="12"/>
        <v>0</v>
      </c>
      <c r="V26" s="39">
        <f t="shared" si="12"/>
        <v>0</v>
      </c>
      <c r="W26" s="39">
        <f t="shared" si="12"/>
        <v>0</v>
      </c>
      <c r="X26" s="39">
        <f t="shared" si="12"/>
        <v>0</v>
      </c>
      <c r="Y26" s="39">
        <f t="shared" si="12"/>
        <v>0</v>
      </c>
      <c r="Z26" s="39">
        <f t="shared" si="12"/>
        <v>0</v>
      </c>
      <c r="AA26" s="39">
        <f t="shared" si="12"/>
        <v>0</v>
      </c>
      <c r="AB26" s="39">
        <f t="shared" si="12"/>
        <v>0</v>
      </c>
      <c r="AC26" s="39">
        <f t="shared" si="12"/>
        <v>0</v>
      </c>
      <c r="AD26" s="39">
        <f t="shared" si="12"/>
        <v>1777</v>
      </c>
      <c r="AE26" s="39">
        <f t="shared" si="12"/>
        <v>0</v>
      </c>
      <c r="AF26" s="61"/>
    </row>
    <row r="27" spans="1:32" s="12" customFormat="1" ht="18.75">
      <c r="A27" s="3" t="s">
        <v>17</v>
      </c>
      <c r="B27" s="37">
        <f>SUM(B28:B31)</f>
        <v>1777</v>
      </c>
      <c r="C27" s="37">
        <f>SUM(C28:C31)</f>
        <v>0</v>
      </c>
      <c r="D27" s="37">
        <f>SUM(D28:D31)</f>
        <v>0</v>
      </c>
      <c r="E27" s="37">
        <f>SUM(E28:E31)</f>
        <v>0</v>
      </c>
      <c r="F27" s="25">
        <f>E27/B27*100</f>
        <v>0</v>
      </c>
      <c r="G27" s="25">
        <f t="shared" si="11"/>
        <v>0</v>
      </c>
      <c r="H27" s="37">
        <f aca="true" t="shared" si="13" ref="H27:AE27">SUM(H28:H31)</f>
        <v>0</v>
      </c>
      <c r="I27" s="39">
        <f>SUM(I28:I31)</f>
        <v>0</v>
      </c>
      <c r="J27" s="37">
        <f t="shared" si="13"/>
        <v>0</v>
      </c>
      <c r="K27" s="37">
        <f>SUM(K28:K31)</f>
        <v>0</v>
      </c>
      <c r="L27" s="37">
        <f t="shared" si="13"/>
        <v>0</v>
      </c>
      <c r="M27" s="37">
        <f t="shared" si="13"/>
        <v>0</v>
      </c>
      <c r="N27" s="37">
        <f t="shared" si="13"/>
        <v>0</v>
      </c>
      <c r="O27" s="37">
        <f t="shared" si="13"/>
        <v>0</v>
      </c>
      <c r="P27" s="37">
        <f t="shared" si="13"/>
        <v>0</v>
      </c>
      <c r="Q27" s="37">
        <f t="shared" si="13"/>
        <v>0</v>
      </c>
      <c r="R27" s="37">
        <f t="shared" si="13"/>
        <v>0</v>
      </c>
      <c r="S27" s="37">
        <f t="shared" si="13"/>
        <v>0</v>
      </c>
      <c r="T27" s="37">
        <f t="shared" si="13"/>
        <v>0</v>
      </c>
      <c r="U27" s="37">
        <f t="shared" si="13"/>
        <v>0</v>
      </c>
      <c r="V27" s="37">
        <f t="shared" si="13"/>
        <v>0</v>
      </c>
      <c r="W27" s="37">
        <f t="shared" si="13"/>
        <v>0</v>
      </c>
      <c r="X27" s="37">
        <f t="shared" si="13"/>
        <v>0</v>
      </c>
      <c r="Y27" s="37">
        <f t="shared" si="13"/>
        <v>0</v>
      </c>
      <c r="Z27" s="37">
        <f t="shared" si="13"/>
        <v>0</v>
      </c>
      <c r="AA27" s="37">
        <f t="shared" si="13"/>
        <v>0</v>
      </c>
      <c r="AB27" s="37">
        <f t="shared" si="13"/>
        <v>0</v>
      </c>
      <c r="AC27" s="37">
        <f t="shared" si="13"/>
        <v>0</v>
      </c>
      <c r="AD27" s="37">
        <f t="shared" si="13"/>
        <v>1777</v>
      </c>
      <c r="AE27" s="37">
        <f t="shared" si="13"/>
        <v>0</v>
      </c>
      <c r="AF27" s="62"/>
    </row>
    <row r="28" spans="1:32" s="12" customFormat="1" ht="18.75">
      <c r="A28" s="2" t="s">
        <v>13</v>
      </c>
      <c r="B28" s="38">
        <f>H28+J28+L28+N28+P28+R28+T28+V28+X28+Z28+AB28+AD28</f>
        <v>0</v>
      </c>
      <c r="C28" s="38">
        <f>H28</f>
        <v>0</v>
      </c>
      <c r="D28" s="38">
        <f>C28</f>
        <v>0</v>
      </c>
      <c r="E28" s="38">
        <f>I28</f>
        <v>0</v>
      </c>
      <c r="F28" s="35">
        <f>IF(E28=0,0,E28/B28*100)</f>
        <v>0</v>
      </c>
      <c r="G28" s="35">
        <f t="shared" si="11"/>
        <v>0</v>
      </c>
      <c r="H28" s="38">
        <v>0</v>
      </c>
      <c r="I28" s="44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62"/>
    </row>
    <row r="29" spans="1:32" s="12" customFormat="1" ht="18.75">
      <c r="A29" s="2" t="s">
        <v>14</v>
      </c>
      <c r="B29" s="38">
        <f>H29+J29+L29+N29+P29+R29+T29+V29+X29+Z29+AB29+AD29</f>
        <v>1777</v>
      </c>
      <c r="C29" s="38">
        <f>H29</f>
        <v>0</v>
      </c>
      <c r="D29" s="38">
        <f>C29</f>
        <v>0</v>
      </c>
      <c r="E29" s="38">
        <f>I29</f>
        <v>0</v>
      </c>
      <c r="F29" s="35">
        <f>IF(E29=0,0,E29/B29*100)</f>
        <v>0</v>
      </c>
      <c r="G29" s="35">
        <f t="shared" si="11"/>
        <v>0</v>
      </c>
      <c r="H29" s="38">
        <v>0</v>
      </c>
      <c r="I29" s="44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1777</v>
      </c>
      <c r="AE29" s="38">
        <v>0</v>
      </c>
      <c r="AF29" s="62"/>
    </row>
    <row r="30" spans="1:32" s="12" customFormat="1" ht="18.75">
      <c r="A30" s="2" t="s">
        <v>15</v>
      </c>
      <c r="B30" s="38">
        <f>H30+J30+L30+N30+P30+R30+T30+V30+X30+Z30+AB30+AD30</f>
        <v>0</v>
      </c>
      <c r="C30" s="38">
        <f>H30</f>
        <v>0</v>
      </c>
      <c r="D30" s="38">
        <f>C30</f>
        <v>0</v>
      </c>
      <c r="E30" s="38">
        <f>I30</f>
        <v>0</v>
      </c>
      <c r="F30" s="35">
        <f>IF(E30=0,0,E30/B30*100)</f>
        <v>0</v>
      </c>
      <c r="G30" s="35">
        <f t="shared" si="11"/>
        <v>0</v>
      </c>
      <c r="H30" s="38">
        <v>0</v>
      </c>
      <c r="I30" s="44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62"/>
    </row>
    <row r="31" spans="1:32" s="12" customFormat="1" ht="18.75">
      <c r="A31" s="2" t="s">
        <v>16</v>
      </c>
      <c r="B31" s="38">
        <f>H31+J31+L31+N31+P31+R31+T31+V31+X31+Z31+AB31+AD31</f>
        <v>0</v>
      </c>
      <c r="C31" s="38">
        <f>H31</f>
        <v>0</v>
      </c>
      <c r="D31" s="38">
        <f>C31</f>
        <v>0</v>
      </c>
      <c r="E31" s="38">
        <f>I31</f>
        <v>0</v>
      </c>
      <c r="F31" s="35">
        <f>IF(E31=0,0,E31/B31*100)</f>
        <v>0</v>
      </c>
      <c r="G31" s="35">
        <f t="shared" si="11"/>
        <v>0</v>
      </c>
      <c r="H31" s="38">
        <v>0</v>
      </c>
      <c r="I31" s="44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63"/>
    </row>
    <row r="32" spans="1:32" s="26" customFormat="1" ht="159" customHeight="1">
      <c r="A32" s="24" t="s">
        <v>27</v>
      </c>
      <c r="B32" s="39">
        <f>B33</f>
        <v>35622.3</v>
      </c>
      <c r="C32" s="39">
        <f>C33</f>
        <v>4346.5</v>
      </c>
      <c r="D32" s="39">
        <f>D33</f>
        <v>4346.5</v>
      </c>
      <c r="E32" s="39">
        <f>E33</f>
        <v>3804.4</v>
      </c>
      <c r="F32" s="25">
        <f>E32/B32*100</f>
        <v>10.679826962324162</v>
      </c>
      <c r="G32" s="25">
        <f>E32/C32*100</f>
        <v>87.52789600828253</v>
      </c>
      <c r="H32" s="39">
        <f aca="true" t="shared" si="14" ref="H32:AE32">H33</f>
        <v>4346.5</v>
      </c>
      <c r="I32" s="39">
        <f t="shared" si="14"/>
        <v>3804.4</v>
      </c>
      <c r="J32" s="39">
        <f t="shared" si="14"/>
        <v>3559.5</v>
      </c>
      <c r="K32" s="39">
        <f t="shared" si="14"/>
        <v>0</v>
      </c>
      <c r="L32" s="39">
        <f t="shared" si="14"/>
        <v>3228.6</v>
      </c>
      <c r="M32" s="39">
        <f t="shared" si="14"/>
        <v>0</v>
      </c>
      <c r="N32" s="39">
        <f t="shared" si="14"/>
        <v>2997.9</v>
      </c>
      <c r="O32" s="39">
        <f t="shared" si="14"/>
        <v>0</v>
      </c>
      <c r="P32" s="39">
        <f t="shared" si="14"/>
        <v>2721.4</v>
      </c>
      <c r="Q32" s="39">
        <f t="shared" si="14"/>
        <v>0</v>
      </c>
      <c r="R32" s="39">
        <f t="shared" si="14"/>
        <v>2315.9</v>
      </c>
      <c r="S32" s="39">
        <f t="shared" si="14"/>
        <v>0</v>
      </c>
      <c r="T32" s="39">
        <f t="shared" si="14"/>
        <v>2106.4</v>
      </c>
      <c r="U32" s="39">
        <f t="shared" si="14"/>
        <v>0</v>
      </c>
      <c r="V32" s="39">
        <f t="shared" si="14"/>
        <v>1758.4</v>
      </c>
      <c r="W32" s="39">
        <f t="shared" si="14"/>
        <v>0</v>
      </c>
      <c r="X32" s="39">
        <f t="shared" si="14"/>
        <v>2139.4</v>
      </c>
      <c r="Y32" s="39">
        <f t="shared" si="14"/>
        <v>0</v>
      </c>
      <c r="Z32" s="39">
        <f t="shared" si="14"/>
        <v>2628.6</v>
      </c>
      <c r="AA32" s="39">
        <f t="shared" si="14"/>
        <v>0</v>
      </c>
      <c r="AB32" s="39">
        <f t="shared" si="14"/>
        <v>2619.6</v>
      </c>
      <c r="AC32" s="39">
        <f t="shared" si="14"/>
        <v>0</v>
      </c>
      <c r="AD32" s="39">
        <f t="shared" si="14"/>
        <v>5200.1</v>
      </c>
      <c r="AE32" s="39">
        <f t="shared" si="14"/>
        <v>0</v>
      </c>
      <c r="AF32" s="61" t="s">
        <v>51</v>
      </c>
    </row>
    <row r="33" spans="1:32" s="12" customFormat="1" ht="18.75">
      <c r="A33" s="3" t="s">
        <v>17</v>
      </c>
      <c r="B33" s="37">
        <f>SUM(B34:B37)</f>
        <v>35622.3</v>
      </c>
      <c r="C33" s="37">
        <f>SUM(C34:C37)</f>
        <v>4346.5</v>
      </c>
      <c r="D33" s="37">
        <f>SUM(D34:D37)</f>
        <v>4346.5</v>
      </c>
      <c r="E33" s="37">
        <f>SUM(E34:E37)</f>
        <v>3804.4</v>
      </c>
      <c r="F33" s="25">
        <f>E33/B33*100</f>
        <v>10.679826962324162</v>
      </c>
      <c r="G33" s="25">
        <f>E33/C33*100</f>
        <v>87.52789600828253</v>
      </c>
      <c r="H33" s="37">
        <f aca="true" t="shared" si="15" ref="H33:AE33">SUM(H34:H37)</f>
        <v>4346.5</v>
      </c>
      <c r="I33" s="39">
        <f>SUM(I34:I37)</f>
        <v>3804.4</v>
      </c>
      <c r="J33" s="37">
        <f t="shared" si="15"/>
        <v>3559.5</v>
      </c>
      <c r="K33" s="37">
        <f>SUM(K34:K37)</f>
        <v>0</v>
      </c>
      <c r="L33" s="37">
        <f t="shared" si="15"/>
        <v>3228.6</v>
      </c>
      <c r="M33" s="37">
        <f t="shared" si="15"/>
        <v>0</v>
      </c>
      <c r="N33" s="37">
        <f t="shared" si="15"/>
        <v>2997.9</v>
      </c>
      <c r="O33" s="37">
        <f t="shared" si="15"/>
        <v>0</v>
      </c>
      <c r="P33" s="37">
        <f t="shared" si="15"/>
        <v>2721.4</v>
      </c>
      <c r="Q33" s="37">
        <f t="shared" si="15"/>
        <v>0</v>
      </c>
      <c r="R33" s="37">
        <f t="shared" si="15"/>
        <v>2315.9</v>
      </c>
      <c r="S33" s="37">
        <f t="shared" si="15"/>
        <v>0</v>
      </c>
      <c r="T33" s="37">
        <f t="shared" si="15"/>
        <v>2106.4</v>
      </c>
      <c r="U33" s="37">
        <f t="shared" si="15"/>
        <v>0</v>
      </c>
      <c r="V33" s="37">
        <f t="shared" si="15"/>
        <v>1758.4</v>
      </c>
      <c r="W33" s="37">
        <f t="shared" si="15"/>
        <v>0</v>
      </c>
      <c r="X33" s="37">
        <f t="shared" si="15"/>
        <v>2139.4</v>
      </c>
      <c r="Y33" s="37">
        <f t="shared" si="15"/>
        <v>0</v>
      </c>
      <c r="Z33" s="37">
        <f t="shared" si="15"/>
        <v>2628.6</v>
      </c>
      <c r="AA33" s="37">
        <f t="shared" si="15"/>
        <v>0</v>
      </c>
      <c r="AB33" s="37">
        <f t="shared" si="15"/>
        <v>2619.6</v>
      </c>
      <c r="AC33" s="37">
        <f t="shared" si="15"/>
        <v>0</v>
      </c>
      <c r="AD33" s="37">
        <f t="shared" si="15"/>
        <v>5200.1</v>
      </c>
      <c r="AE33" s="37">
        <f t="shared" si="15"/>
        <v>0</v>
      </c>
      <c r="AF33" s="62"/>
    </row>
    <row r="34" spans="1:32" s="12" customFormat="1" ht="18.75">
      <c r="A34" s="2" t="s">
        <v>13</v>
      </c>
      <c r="B34" s="38">
        <f>H34+J34+L34+N34+P34+R34+T34+V34+X34+Z34+AB34+AD34</f>
        <v>0</v>
      </c>
      <c r="C34" s="38">
        <f>H34</f>
        <v>0</v>
      </c>
      <c r="D34" s="38">
        <f>C34</f>
        <v>0</v>
      </c>
      <c r="E34" s="38">
        <f>I34</f>
        <v>0</v>
      </c>
      <c r="F34" s="35">
        <f>IF(E34=0,0,E34/B34*100)</f>
        <v>0</v>
      </c>
      <c r="G34" s="35">
        <f>IF(E34=0,0,E34/C34*100)</f>
        <v>0</v>
      </c>
      <c r="H34" s="38">
        <v>0</v>
      </c>
      <c r="I34" s="44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62"/>
    </row>
    <row r="35" spans="1:32" s="12" customFormat="1" ht="18.75">
      <c r="A35" s="2" t="s">
        <v>14</v>
      </c>
      <c r="B35" s="38">
        <f>H35+J35+L35+N35+P35+R35+T35+V35+X35+Z35+AB35+AD35</f>
        <v>35622.3</v>
      </c>
      <c r="C35" s="38">
        <f>H35</f>
        <v>4346.5</v>
      </c>
      <c r="D35" s="38">
        <f>C35</f>
        <v>4346.5</v>
      </c>
      <c r="E35" s="38">
        <f>I35</f>
        <v>3804.4</v>
      </c>
      <c r="F35" s="35">
        <f>IF(E35=0,0,E35/B35*100)</f>
        <v>10.679826962324162</v>
      </c>
      <c r="G35" s="35">
        <f>IF(E35=0,0,E35/C35*100)</f>
        <v>87.52789600828253</v>
      </c>
      <c r="H35" s="38">
        <v>4346.5</v>
      </c>
      <c r="I35" s="44">
        <v>3804.4</v>
      </c>
      <c r="J35" s="38">
        <v>3559.5</v>
      </c>
      <c r="K35" s="38">
        <v>0</v>
      </c>
      <c r="L35" s="38">
        <v>3228.6</v>
      </c>
      <c r="M35" s="38">
        <v>0</v>
      </c>
      <c r="N35" s="38">
        <v>2997.9</v>
      </c>
      <c r="O35" s="38">
        <v>0</v>
      </c>
      <c r="P35" s="38">
        <v>2721.4</v>
      </c>
      <c r="Q35" s="38">
        <v>0</v>
      </c>
      <c r="R35" s="38">
        <v>2315.9</v>
      </c>
      <c r="S35" s="38">
        <v>0</v>
      </c>
      <c r="T35" s="38">
        <v>2106.4</v>
      </c>
      <c r="U35" s="38">
        <v>0</v>
      </c>
      <c r="V35" s="38">
        <v>1758.4</v>
      </c>
      <c r="W35" s="38">
        <v>0</v>
      </c>
      <c r="X35" s="38">
        <v>2139.4</v>
      </c>
      <c r="Y35" s="38">
        <v>0</v>
      </c>
      <c r="Z35" s="38">
        <v>2628.6</v>
      </c>
      <c r="AA35" s="38">
        <v>0</v>
      </c>
      <c r="AB35" s="38">
        <v>2619.6</v>
      </c>
      <c r="AC35" s="38">
        <v>0</v>
      </c>
      <c r="AD35" s="38">
        <v>5200.1</v>
      </c>
      <c r="AE35" s="38">
        <v>0</v>
      </c>
      <c r="AF35" s="62"/>
    </row>
    <row r="36" spans="1:32" s="12" customFormat="1" ht="18.75">
      <c r="A36" s="2" t="s">
        <v>15</v>
      </c>
      <c r="B36" s="38">
        <f>H36+J36+L36+N36+P36+R36+T36+V36+X36+Z36+AB36+AD36</f>
        <v>0</v>
      </c>
      <c r="C36" s="38">
        <f>H36</f>
        <v>0</v>
      </c>
      <c r="D36" s="38">
        <f>C36</f>
        <v>0</v>
      </c>
      <c r="E36" s="38">
        <f>I36</f>
        <v>0</v>
      </c>
      <c r="F36" s="35">
        <f>IF(E36=0,0,E36/B36*100)</f>
        <v>0</v>
      </c>
      <c r="G36" s="35">
        <f>IF(E36=0,0,E36/C36*100)</f>
        <v>0</v>
      </c>
      <c r="H36" s="38">
        <v>0</v>
      </c>
      <c r="I36" s="44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62"/>
    </row>
    <row r="37" spans="1:32" s="12" customFormat="1" ht="18.75">
      <c r="A37" s="2" t="s">
        <v>16</v>
      </c>
      <c r="B37" s="38">
        <f>H37+J37+L37+N37+P37+R37+T37+V37+X37+Z37+AB37+AD37</f>
        <v>0</v>
      </c>
      <c r="C37" s="38">
        <f>H37</f>
        <v>0</v>
      </c>
      <c r="D37" s="38">
        <f>C37</f>
        <v>0</v>
      </c>
      <c r="E37" s="38">
        <f>I37</f>
        <v>0</v>
      </c>
      <c r="F37" s="35">
        <f>IF(E37=0,0,E37/B37*100)</f>
        <v>0</v>
      </c>
      <c r="G37" s="35">
        <f>IF(E37=0,0,E37/C37*100)</f>
        <v>0</v>
      </c>
      <c r="H37" s="38">
        <v>0</v>
      </c>
      <c r="I37" s="44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63"/>
    </row>
    <row r="38" spans="1:32" s="26" customFormat="1" ht="80.25" customHeight="1">
      <c r="A38" s="29" t="s">
        <v>28</v>
      </c>
      <c r="B38" s="39">
        <f>B39</f>
        <v>593.5999999999999</v>
      </c>
      <c r="C38" s="39">
        <f>C39</f>
        <v>41</v>
      </c>
      <c r="D38" s="39">
        <f>D39</f>
        <v>41</v>
      </c>
      <c r="E38" s="39">
        <f>E39</f>
        <v>40.93</v>
      </c>
      <c r="F38" s="25">
        <f>E38/B38*100</f>
        <v>6.895215633423181</v>
      </c>
      <c r="G38" s="25">
        <f>E38/C38*100</f>
        <v>99.82926829268293</v>
      </c>
      <c r="H38" s="39">
        <f aca="true" t="shared" si="16" ref="H38:AE38">H39</f>
        <v>41</v>
      </c>
      <c r="I38" s="39">
        <f t="shared" si="16"/>
        <v>40.93</v>
      </c>
      <c r="J38" s="39">
        <f t="shared" si="16"/>
        <v>40.9</v>
      </c>
      <c r="K38" s="39">
        <f t="shared" si="16"/>
        <v>0</v>
      </c>
      <c r="L38" s="39">
        <f t="shared" si="16"/>
        <v>40.9</v>
      </c>
      <c r="M38" s="39">
        <f t="shared" si="16"/>
        <v>0</v>
      </c>
      <c r="N38" s="39">
        <f t="shared" si="16"/>
        <v>41</v>
      </c>
      <c r="O38" s="39">
        <f t="shared" si="16"/>
        <v>0</v>
      </c>
      <c r="P38" s="39">
        <f t="shared" si="16"/>
        <v>40.9</v>
      </c>
      <c r="Q38" s="39">
        <f t="shared" si="16"/>
        <v>0</v>
      </c>
      <c r="R38" s="39">
        <f t="shared" si="16"/>
        <v>40.9</v>
      </c>
      <c r="S38" s="39">
        <f t="shared" si="16"/>
        <v>0</v>
      </c>
      <c r="T38" s="39">
        <f t="shared" si="16"/>
        <v>41</v>
      </c>
      <c r="U38" s="39">
        <f t="shared" si="16"/>
        <v>0</v>
      </c>
      <c r="V38" s="39">
        <f t="shared" si="16"/>
        <v>40.9</v>
      </c>
      <c r="W38" s="39">
        <f t="shared" si="16"/>
        <v>0</v>
      </c>
      <c r="X38" s="39">
        <f t="shared" si="16"/>
        <v>40.9</v>
      </c>
      <c r="Y38" s="39">
        <f t="shared" si="16"/>
        <v>0</v>
      </c>
      <c r="Z38" s="39">
        <f t="shared" si="16"/>
        <v>41</v>
      </c>
      <c r="AA38" s="39">
        <f t="shared" si="16"/>
        <v>0</v>
      </c>
      <c r="AB38" s="39">
        <f t="shared" si="16"/>
        <v>40.9</v>
      </c>
      <c r="AC38" s="39">
        <f t="shared" si="16"/>
        <v>0</v>
      </c>
      <c r="AD38" s="39">
        <f t="shared" si="16"/>
        <v>143.3</v>
      </c>
      <c r="AE38" s="39">
        <f t="shared" si="16"/>
        <v>0</v>
      </c>
      <c r="AF38" s="61"/>
    </row>
    <row r="39" spans="1:32" s="12" customFormat="1" ht="18.75">
      <c r="A39" s="3" t="s">
        <v>17</v>
      </c>
      <c r="B39" s="37">
        <f>SUM(B40:B43)</f>
        <v>593.5999999999999</v>
      </c>
      <c r="C39" s="37">
        <f>SUM(C40:C43)</f>
        <v>41</v>
      </c>
      <c r="D39" s="37">
        <f>SUM(D40:D43)</f>
        <v>41</v>
      </c>
      <c r="E39" s="37">
        <f>SUM(E40:E43)</f>
        <v>40.93</v>
      </c>
      <c r="F39" s="25">
        <f>E39/B39*100</f>
        <v>6.895215633423181</v>
      </c>
      <c r="G39" s="25">
        <f>E39/C39*100</f>
        <v>99.82926829268293</v>
      </c>
      <c r="H39" s="37">
        <f aca="true" t="shared" si="17" ref="H39:AE39">SUM(H40:H43)</f>
        <v>41</v>
      </c>
      <c r="I39" s="39">
        <f>SUM(I40:I43)</f>
        <v>40.93</v>
      </c>
      <c r="J39" s="37">
        <f t="shared" si="17"/>
        <v>40.9</v>
      </c>
      <c r="K39" s="37">
        <f>SUM(K40:K43)</f>
        <v>0</v>
      </c>
      <c r="L39" s="37">
        <f t="shared" si="17"/>
        <v>40.9</v>
      </c>
      <c r="M39" s="37">
        <f t="shared" si="17"/>
        <v>0</v>
      </c>
      <c r="N39" s="37">
        <f t="shared" si="17"/>
        <v>41</v>
      </c>
      <c r="O39" s="37">
        <f t="shared" si="17"/>
        <v>0</v>
      </c>
      <c r="P39" s="37">
        <f t="shared" si="17"/>
        <v>40.9</v>
      </c>
      <c r="Q39" s="37">
        <f t="shared" si="17"/>
        <v>0</v>
      </c>
      <c r="R39" s="37">
        <f t="shared" si="17"/>
        <v>40.9</v>
      </c>
      <c r="S39" s="37">
        <f t="shared" si="17"/>
        <v>0</v>
      </c>
      <c r="T39" s="37">
        <f t="shared" si="17"/>
        <v>41</v>
      </c>
      <c r="U39" s="37">
        <f t="shared" si="17"/>
        <v>0</v>
      </c>
      <c r="V39" s="37">
        <f t="shared" si="17"/>
        <v>40.9</v>
      </c>
      <c r="W39" s="37">
        <f t="shared" si="17"/>
        <v>0</v>
      </c>
      <c r="X39" s="37">
        <f t="shared" si="17"/>
        <v>40.9</v>
      </c>
      <c r="Y39" s="37">
        <f t="shared" si="17"/>
        <v>0</v>
      </c>
      <c r="Z39" s="37">
        <f t="shared" si="17"/>
        <v>41</v>
      </c>
      <c r="AA39" s="37">
        <f t="shared" si="17"/>
        <v>0</v>
      </c>
      <c r="AB39" s="37">
        <f t="shared" si="17"/>
        <v>40.9</v>
      </c>
      <c r="AC39" s="37">
        <f t="shared" si="17"/>
        <v>0</v>
      </c>
      <c r="AD39" s="37">
        <f t="shared" si="17"/>
        <v>143.3</v>
      </c>
      <c r="AE39" s="37">
        <f t="shared" si="17"/>
        <v>0</v>
      </c>
      <c r="AF39" s="62"/>
    </row>
    <row r="40" spans="1:32" s="12" customFormat="1" ht="18.75">
      <c r="A40" s="2" t="s">
        <v>13</v>
      </c>
      <c r="B40" s="38">
        <f>H40+J40+L40+N40+P40+R40+T40+V40+X40+Z40+AB40+AD40</f>
        <v>0</v>
      </c>
      <c r="C40" s="38">
        <f>H40</f>
        <v>0</v>
      </c>
      <c r="D40" s="38">
        <f>C40</f>
        <v>0</v>
      </c>
      <c r="E40" s="38">
        <f>I40</f>
        <v>0</v>
      </c>
      <c r="F40" s="35">
        <f>IF(E40=0,0,E40/B40*100)</f>
        <v>0</v>
      </c>
      <c r="G40" s="35">
        <f>IF(E40=0,0,E40/C40*100)</f>
        <v>0</v>
      </c>
      <c r="H40" s="38">
        <v>0</v>
      </c>
      <c r="I40" s="44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62"/>
    </row>
    <row r="41" spans="1:32" s="12" customFormat="1" ht="18.75">
      <c r="A41" s="2" t="s">
        <v>14</v>
      </c>
      <c r="B41" s="38">
        <f>H41+J41+L41+N41+P41+R41+T41+V41+X41+Z41+AB41+AD41</f>
        <v>593.5999999999999</v>
      </c>
      <c r="C41" s="38">
        <f>H41</f>
        <v>41</v>
      </c>
      <c r="D41" s="38">
        <f>C41</f>
        <v>41</v>
      </c>
      <c r="E41" s="38">
        <f>I41</f>
        <v>40.93</v>
      </c>
      <c r="F41" s="35">
        <f>IF(E41=0,0,E41/B41*100)</f>
        <v>6.895215633423181</v>
      </c>
      <c r="G41" s="35">
        <f>IF(E41=0,0,E41/C41*100)</f>
        <v>99.82926829268293</v>
      </c>
      <c r="H41" s="38">
        <v>41</v>
      </c>
      <c r="I41" s="44">
        <v>40.93</v>
      </c>
      <c r="J41" s="38">
        <v>40.9</v>
      </c>
      <c r="K41" s="38">
        <v>0</v>
      </c>
      <c r="L41" s="38">
        <v>40.9</v>
      </c>
      <c r="M41" s="38">
        <v>0</v>
      </c>
      <c r="N41" s="38">
        <v>41</v>
      </c>
      <c r="O41" s="38">
        <v>0</v>
      </c>
      <c r="P41" s="38">
        <v>40.9</v>
      </c>
      <c r="Q41" s="38">
        <v>0</v>
      </c>
      <c r="R41" s="38">
        <v>40.9</v>
      </c>
      <c r="S41" s="38">
        <v>0</v>
      </c>
      <c r="T41" s="38">
        <v>41</v>
      </c>
      <c r="U41" s="38">
        <v>0</v>
      </c>
      <c r="V41" s="38">
        <v>40.9</v>
      </c>
      <c r="W41" s="38">
        <v>0</v>
      </c>
      <c r="X41" s="38">
        <v>40.9</v>
      </c>
      <c r="Y41" s="38">
        <v>0</v>
      </c>
      <c r="Z41" s="38">
        <v>41</v>
      </c>
      <c r="AA41" s="38">
        <v>0</v>
      </c>
      <c r="AB41" s="38">
        <v>40.9</v>
      </c>
      <c r="AC41" s="38">
        <v>0</v>
      </c>
      <c r="AD41" s="38">
        <v>143.3</v>
      </c>
      <c r="AE41" s="38">
        <v>0</v>
      </c>
      <c r="AF41" s="62"/>
    </row>
    <row r="42" spans="1:32" s="12" customFormat="1" ht="18.75">
      <c r="A42" s="2" t="s">
        <v>15</v>
      </c>
      <c r="B42" s="38">
        <f>H42+J42+L42+N42+P42+R42+T42+V42+X42+Z42+AB42+AD42</f>
        <v>0</v>
      </c>
      <c r="C42" s="38">
        <f>H42</f>
        <v>0</v>
      </c>
      <c r="D42" s="38">
        <f>C42</f>
        <v>0</v>
      </c>
      <c r="E42" s="38">
        <f>I42</f>
        <v>0</v>
      </c>
      <c r="F42" s="35">
        <f>IF(E42=0,0,E42/B42*100)</f>
        <v>0</v>
      </c>
      <c r="G42" s="35">
        <f>IF(E42=0,0,E42/C42*100)</f>
        <v>0</v>
      </c>
      <c r="H42" s="38">
        <v>0</v>
      </c>
      <c r="I42" s="44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62"/>
    </row>
    <row r="43" spans="1:32" s="12" customFormat="1" ht="18.75">
      <c r="A43" s="2" t="s">
        <v>16</v>
      </c>
      <c r="B43" s="38">
        <f>H43+J43+L43+N43+P43+R43+T43+V43+X43+Z43+AB43+AD43</f>
        <v>0</v>
      </c>
      <c r="C43" s="38">
        <f>H43</f>
        <v>0</v>
      </c>
      <c r="D43" s="38">
        <f>C43</f>
        <v>0</v>
      </c>
      <c r="E43" s="38">
        <f>I43</f>
        <v>0</v>
      </c>
      <c r="F43" s="35">
        <f>IF(E43=0,0,E43/B43*100)</f>
        <v>0</v>
      </c>
      <c r="G43" s="35">
        <f>IF(E43=0,0,E43/C43*100)</f>
        <v>0</v>
      </c>
      <c r="H43" s="38">
        <v>0</v>
      </c>
      <c r="I43" s="44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63"/>
    </row>
    <row r="44" spans="1:32" s="26" customFormat="1" ht="93.75">
      <c r="A44" s="24" t="s">
        <v>29</v>
      </c>
      <c r="B44" s="39">
        <f>B45</f>
        <v>17517.100000000006</v>
      </c>
      <c r="C44" s="39">
        <f>C45</f>
        <v>2088.1</v>
      </c>
      <c r="D44" s="39">
        <f>D45</f>
        <v>2088.1</v>
      </c>
      <c r="E44" s="39">
        <f>E45</f>
        <v>1759.19</v>
      </c>
      <c r="F44" s="25">
        <f>E44/B44*100</f>
        <v>10.042701132036692</v>
      </c>
      <c r="G44" s="25">
        <f>E44/C44*100</f>
        <v>84.2483597528854</v>
      </c>
      <c r="H44" s="39">
        <f aca="true" t="shared" si="18" ref="H44:AE44">H45</f>
        <v>2088.1</v>
      </c>
      <c r="I44" s="39">
        <f t="shared" si="18"/>
        <v>1759.19</v>
      </c>
      <c r="J44" s="39">
        <f t="shared" si="18"/>
        <v>1402.2</v>
      </c>
      <c r="K44" s="39">
        <f t="shared" si="18"/>
        <v>0</v>
      </c>
      <c r="L44" s="39">
        <f t="shared" si="18"/>
        <v>1402.2</v>
      </c>
      <c r="M44" s="39">
        <f t="shared" si="18"/>
        <v>0</v>
      </c>
      <c r="N44" s="39">
        <f t="shared" si="18"/>
        <v>1402.2</v>
      </c>
      <c r="O44" s="39">
        <f t="shared" si="18"/>
        <v>0</v>
      </c>
      <c r="P44" s="39">
        <f t="shared" si="18"/>
        <v>1402.2</v>
      </c>
      <c r="Q44" s="39">
        <f t="shared" si="18"/>
        <v>0</v>
      </c>
      <c r="R44" s="39">
        <f t="shared" si="18"/>
        <v>1402.2</v>
      </c>
      <c r="S44" s="39">
        <f t="shared" si="18"/>
        <v>0</v>
      </c>
      <c r="T44" s="39">
        <f t="shared" si="18"/>
        <v>1402.2</v>
      </c>
      <c r="U44" s="39">
        <f t="shared" si="18"/>
        <v>0</v>
      </c>
      <c r="V44" s="39">
        <f t="shared" si="18"/>
        <v>1402.2</v>
      </c>
      <c r="W44" s="39">
        <f t="shared" si="18"/>
        <v>0</v>
      </c>
      <c r="X44" s="39">
        <f t="shared" si="18"/>
        <v>1402.2</v>
      </c>
      <c r="Y44" s="39">
        <f t="shared" si="18"/>
        <v>0</v>
      </c>
      <c r="Z44" s="39">
        <f t="shared" si="18"/>
        <v>1402.2</v>
      </c>
      <c r="AA44" s="39">
        <f t="shared" si="18"/>
        <v>0</v>
      </c>
      <c r="AB44" s="39">
        <f t="shared" si="18"/>
        <v>1402.2</v>
      </c>
      <c r="AC44" s="39">
        <f t="shared" si="18"/>
        <v>0</v>
      </c>
      <c r="AD44" s="39">
        <f t="shared" si="18"/>
        <v>1407</v>
      </c>
      <c r="AE44" s="39">
        <f t="shared" si="18"/>
        <v>0</v>
      </c>
      <c r="AF44" s="61" t="s">
        <v>51</v>
      </c>
    </row>
    <row r="45" spans="1:32" s="12" customFormat="1" ht="18.75">
      <c r="A45" s="3" t="s">
        <v>17</v>
      </c>
      <c r="B45" s="37">
        <f>SUM(B46:B49)</f>
        <v>17517.100000000006</v>
      </c>
      <c r="C45" s="37">
        <f>SUM(C46:C49)</f>
        <v>2088.1</v>
      </c>
      <c r="D45" s="37">
        <f>SUM(D46:D49)</f>
        <v>2088.1</v>
      </c>
      <c r="E45" s="37">
        <f>SUM(E46:E49)</f>
        <v>1759.19</v>
      </c>
      <c r="F45" s="25">
        <f>E45/B45*100</f>
        <v>10.042701132036692</v>
      </c>
      <c r="G45" s="25">
        <f>E45/C45*100</f>
        <v>84.2483597528854</v>
      </c>
      <c r="H45" s="37">
        <f aca="true" t="shared" si="19" ref="H45:AE45">SUM(H46:H49)</f>
        <v>2088.1</v>
      </c>
      <c r="I45" s="39">
        <f>SUM(I46:I49)</f>
        <v>1759.19</v>
      </c>
      <c r="J45" s="37">
        <f t="shared" si="19"/>
        <v>1402.2</v>
      </c>
      <c r="K45" s="37">
        <f>SUM(K46:K49)</f>
        <v>0</v>
      </c>
      <c r="L45" s="37">
        <f t="shared" si="19"/>
        <v>1402.2</v>
      </c>
      <c r="M45" s="37">
        <f t="shared" si="19"/>
        <v>0</v>
      </c>
      <c r="N45" s="37">
        <f t="shared" si="19"/>
        <v>1402.2</v>
      </c>
      <c r="O45" s="37">
        <f t="shared" si="19"/>
        <v>0</v>
      </c>
      <c r="P45" s="37">
        <f t="shared" si="19"/>
        <v>1402.2</v>
      </c>
      <c r="Q45" s="37">
        <f t="shared" si="19"/>
        <v>0</v>
      </c>
      <c r="R45" s="37">
        <f t="shared" si="19"/>
        <v>1402.2</v>
      </c>
      <c r="S45" s="37">
        <f t="shared" si="19"/>
        <v>0</v>
      </c>
      <c r="T45" s="37">
        <f t="shared" si="19"/>
        <v>1402.2</v>
      </c>
      <c r="U45" s="37">
        <f t="shared" si="19"/>
        <v>0</v>
      </c>
      <c r="V45" s="37">
        <f t="shared" si="19"/>
        <v>1402.2</v>
      </c>
      <c r="W45" s="37">
        <f t="shared" si="19"/>
        <v>0</v>
      </c>
      <c r="X45" s="37">
        <f t="shared" si="19"/>
        <v>1402.2</v>
      </c>
      <c r="Y45" s="37">
        <f t="shared" si="19"/>
        <v>0</v>
      </c>
      <c r="Z45" s="37">
        <f t="shared" si="19"/>
        <v>1402.2</v>
      </c>
      <c r="AA45" s="37">
        <f t="shared" si="19"/>
        <v>0</v>
      </c>
      <c r="AB45" s="37">
        <f t="shared" si="19"/>
        <v>1402.2</v>
      </c>
      <c r="AC45" s="37">
        <f t="shared" si="19"/>
        <v>0</v>
      </c>
      <c r="AD45" s="37">
        <f t="shared" si="19"/>
        <v>1407</v>
      </c>
      <c r="AE45" s="37">
        <f t="shared" si="19"/>
        <v>0</v>
      </c>
      <c r="AF45" s="62"/>
    </row>
    <row r="46" spans="1:32" s="12" customFormat="1" ht="18.75">
      <c r="A46" s="2" t="s">
        <v>13</v>
      </c>
      <c r="B46" s="38">
        <f>H46+J46+L46+N46+P46+R46+T46+V46+X46+Z46+AB46+AD46</f>
        <v>0</v>
      </c>
      <c r="C46" s="38">
        <f>H46</f>
        <v>0</v>
      </c>
      <c r="D46" s="38">
        <f>C46</f>
        <v>0</v>
      </c>
      <c r="E46" s="38">
        <f>I46</f>
        <v>0</v>
      </c>
      <c r="F46" s="35">
        <f>IF(E46=0,0,E46/B46*100)</f>
        <v>0</v>
      </c>
      <c r="G46" s="35">
        <f>IF(E46=0,0,E46/C46*100)</f>
        <v>0</v>
      </c>
      <c r="H46" s="38">
        <v>0</v>
      </c>
      <c r="I46" s="44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62"/>
    </row>
    <row r="47" spans="1:32" s="12" customFormat="1" ht="18.75">
      <c r="A47" s="2" t="s">
        <v>14</v>
      </c>
      <c r="B47" s="38">
        <f>H47+J47+L47+N47+P47+R47+T47+V47+X47+Z47+AB47+AD47</f>
        <v>17517.100000000006</v>
      </c>
      <c r="C47" s="38">
        <f>H47</f>
        <v>2088.1</v>
      </c>
      <c r="D47" s="38">
        <f>C47</f>
        <v>2088.1</v>
      </c>
      <c r="E47" s="38">
        <f>I47</f>
        <v>1759.19</v>
      </c>
      <c r="F47" s="35">
        <f>IF(E47=0,0,E47/B47*100)</f>
        <v>10.042701132036692</v>
      </c>
      <c r="G47" s="35">
        <f>IF(E47=0,0,E47/C47*100)</f>
        <v>84.2483597528854</v>
      </c>
      <c r="H47" s="38">
        <v>2088.1</v>
      </c>
      <c r="I47" s="44">
        <v>1759.19</v>
      </c>
      <c r="J47" s="38">
        <v>1402.2</v>
      </c>
      <c r="K47" s="38">
        <v>0</v>
      </c>
      <c r="L47" s="38">
        <v>1402.2</v>
      </c>
      <c r="M47" s="38">
        <v>0</v>
      </c>
      <c r="N47" s="38">
        <v>1402.2</v>
      </c>
      <c r="O47" s="38">
        <v>0</v>
      </c>
      <c r="P47" s="38">
        <v>1402.2</v>
      </c>
      <c r="Q47" s="38">
        <v>0</v>
      </c>
      <c r="R47" s="38">
        <v>1402.2</v>
      </c>
      <c r="S47" s="38">
        <v>0</v>
      </c>
      <c r="T47" s="38">
        <v>1402.2</v>
      </c>
      <c r="U47" s="38">
        <v>0</v>
      </c>
      <c r="V47" s="38">
        <v>1402.2</v>
      </c>
      <c r="W47" s="38">
        <v>0</v>
      </c>
      <c r="X47" s="38">
        <v>1402.2</v>
      </c>
      <c r="Y47" s="38">
        <v>0</v>
      </c>
      <c r="Z47" s="38">
        <v>1402.2</v>
      </c>
      <c r="AA47" s="38">
        <v>0</v>
      </c>
      <c r="AB47" s="38">
        <v>1402.2</v>
      </c>
      <c r="AC47" s="38">
        <v>0</v>
      </c>
      <c r="AD47" s="38">
        <v>1407</v>
      </c>
      <c r="AE47" s="38">
        <v>0</v>
      </c>
      <c r="AF47" s="62"/>
    </row>
    <row r="48" spans="1:32" s="12" customFormat="1" ht="18.75">
      <c r="A48" s="2" t="s">
        <v>15</v>
      </c>
      <c r="B48" s="38">
        <f>H48+J48+L48+N48+P48+R48+T48+V48+X48+Z48+AB48+AD48</f>
        <v>0</v>
      </c>
      <c r="C48" s="38">
        <f>H48</f>
        <v>0</v>
      </c>
      <c r="D48" s="38">
        <f>C48</f>
        <v>0</v>
      </c>
      <c r="E48" s="38">
        <f>I48</f>
        <v>0</v>
      </c>
      <c r="F48" s="35">
        <f>IF(E48=0,0,E48/B48*100)</f>
        <v>0</v>
      </c>
      <c r="G48" s="35">
        <f>IF(E48=0,0,E48/C48*100)</f>
        <v>0</v>
      </c>
      <c r="H48" s="38">
        <v>0</v>
      </c>
      <c r="I48" s="44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62"/>
    </row>
    <row r="49" spans="1:32" s="12" customFormat="1" ht="18.75">
      <c r="A49" s="2" t="s">
        <v>16</v>
      </c>
      <c r="B49" s="38">
        <f>H49+J49+L49+N49+P49+R49+T49+V49+X49+Z49+AB49+AD49</f>
        <v>0</v>
      </c>
      <c r="C49" s="38">
        <f>H49</f>
        <v>0</v>
      </c>
      <c r="D49" s="38">
        <f>C49</f>
        <v>0</v>
      </c>
      <c r="E49" s="38">
        <f>I49</f>
        <v>0</v>
      </c>
      <c r="F49" s="35">
        <f>IF(E49=0,0,E49/B49*100)</f>
        <v>0</v>
      </c>
      <c r="G49" s="35">
        <f>IF(E49=0,0,E49/C49*100)</f>
        <v>0</v>
      </c>
      <c r="H49" s="38">
        <v>0</v>
      </c>
      <c r="I49" s="44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63"/>
    </row>
    <row r="50" spans="1:32" s="26" customFormat="1" ht="75">
      <c r="A50" s="24" t="s">
        <v>30</v>
      </c>
      <c r="B50" s="39">
        <f>B51</f>
        <v>49.1</v>
      </c>
      <c r="C50" s="39">
        <f>C51</f>
        <v>6.2</v>
      </c>
      <c r="D50" s="39">
        <f>D51</f>
        <v>6.2</v>
      </c>
      <c r="E50" s="39">
        <f>E51</f>
        <v>6.18</v>
      </c>
      <c r="F50" s="25">
        <f>E50/B50*100</f>
        <v>12.586558044806518</v>
      </c>
      <c r="G50" s="25">
        <f>E50/C50*100</f>
        <v>99.6774193548387</v>
      </c>
      <c r="H50" s="39">
        <f aca="true" t="shared" si="20" ref="H50:AE50">H51</f>
        <v>6.2</v>
      </c>
      <c r="I50" s="39">
        <f t="shared" si="20"/>
        <v>6.18</v>
      </c>
      <c r="J50" s="39">
        <f t="shared" si="20"/>
        <v>0</v>
      </c>
      <c r="K50" s="39">
        <f t="shared" si="20"/>
        <v>0</v>
      </c>
      <c r="L50" s="39">
        <f t="shared" si="20"/>
        <v>0</v>
      </c>
      <c r="M50" s="39">
        <f t="shared" si="20"/>
        <v>0</v>
      </c>
      <c r="N50" s="39">
        <f t="shared" si="20"/>
        <v>3.6</v>
      </c>
      <c r="O50" s="39">
        <f t="shared" si="20"/>
        <v>0</v>
      </c>
      <c r="P50" s="39">
        <f t="shared" si="20"/>
        <v>0</v>
      </c>
      <c r="Q50" s="39">
        <f t="shared" si="20"/>
        <v>0</v>
      </c>
      <c r="R50" s="39">
        <f t="shared" si="20"/>
        <v>0</v>
      </c>
      <c r="S50" s="39">
        <f t="shared" si="20"/>
        <v>0</v>
      </c>
      <c r="T50" s="39">
        <f t="shared" si="20"/>
        <v>20.5</v>
      </c>
      <c r="U50" s="39">
        <f t="shared" si="20"/>
        <v>0</v>
      </c>
      <c r="V50" s="39">
        <f t="shared" si="20"/>
        <v>0</v>
      </c>
      <c r="W50" s="39">
        <f t="shared" si="20"/>
        <v>0</v>
      </c>
      <c r="X50" s="39">
        <f t="shared" si="20"/>
        <v>0</v>
      </c>
      <c r="Y50" s="39">
        <f t="shared" si="20"/>
        <v>0</v>
      </c>
      <c r="Z50" s="39">
        <f t="shared" si="20"/>
        <v>11</v>
      </c>
      <c r="AA50" s="39">
        <f t="shared" si="20"/>
        <v>0</v>
      </c>
      <c r="AB50" s="39">
        <f t="shared" si="20"/>
        <v>6.2</v>
      </c>
      <c r="AC50" s="39">
        <f t="shared" si="20"/>
        <v>0</v>
      </c>
      <c r="AD50" s="39">
        <f t="shared" si="20"/>
        <v>1.6</v>
      </c>
      <c r="AE50" s="39">
        <f t="shared" si="20"/>
        <v>0</v>
      </c>
      <c r="AF50" s="61"/>
    </row>
    <row r="51" spans="1:32" s="12" customFormat="1" ht="18.75">
      <c r="A51" s="3" t="s">
        <v>17</v>
      </c>
      <c r="B51" s="37">
        <f>SUM(B52:B55)</f>
        <v>49.1</v>
      </c>
      <c r="C51" s="37">
        <f>SUM(C52:C55)</f>
        <v>6.2</v>
      </c>
      <c r="D51" s="37">
        <f>SUM(D52:D55)</f>
        <v>6.2</v>
      </c>
      <c r="E51" s="37">
        <f>SUM(E52:E55)</f>
        <v>6.18</v>
      </c>
      <c r="F51" s="25">
        <f>E51/B51*100</f>
        <v>12.586558044806518</v>
      </c>
      <c r="G51" s="25">
        <f>E51/C51*100</f>
        <v>99.6774193548387</v>
      </c>
      <c r="H51" s="37">
        <f aca="true" t="shared" si="21" ref="H51:AE51">SUM(H52:H55)</f>
        <v>6.2</v>
      </c>
      <c r="I51" s="39">
        <f>SUM(I52:I55)</f>
        <v>6.18</v>
      </c>
      <c r="J51" s="37">
        <f t="shared" si="21"/>
        <v>0</v>
      </c>
      <c r="K51" s="37">
        <f>SUM(K52:K55)</f>
        <v>0</v>
      </c>
      <c r="L51" s="37">
        <f t="shared" si="21"/>
        <v>0</v>
      </c>
      <c r="M51" s="37">
        <f t="shared" si="21"/>
        <v>0</v>
      </c>
      <c r="N51" s="37">
        <f t="shared" si="21"/>
        <v>3.6</v>
      </c>
      <c r="O51" s="37">
        <f t="shared" si="21"/>
        <v>0</v>
      </c>
      <c r="P51" s="37">
        <f t="shared" si="21"/>
        <v>0</v>
      </c>
      <c r="Q51" s="37">
        <f t="shared" si="21"/>
        <v>0</v>
      </c>
      <c r="R51" s="37">
        <f t="shared" si="21"/>
        <v>0</v>
      </c>
      <c r="S51" s="37">
        <f t="shared" si="21"/>
        <v>0</v>
      </c>
      <c r="T51" s="37">
        <f t="shared" si="21"/>
        <v>20.5</v>
      </c>
      <c r="U51" s="37">
        <f t="shared" si="21"/>
        <v>0</v>
      </c>
      <c r="V51" s="37">
        <f t="shared" si="21"/>
        <v>0</v>
      </c>
      <c r="W51" s="37">
        <f t="shared" si="21"/>
        <v>0</v>
      </c>
      <c r="X51" s="37">
        <f t="shared" si="21"/>
        <v>0</v>
      </c>
      <c r="Y51" s="37">
        <f t="shared" si="21"/>
        <v>0</v>
      </c>
      <c r="Z51" s="37">
        <f t="shared" si="21"/>
        <v>11</v>
      </c>
      <c r="AA51" s="37">
        <f t="shared" si="21"/>
        <v>0</v>
      </c>
      <c r="AB51" s="37">
        <f t="shared" si="21"/>
        <v>6.2</v>
      </c>
      <c r="AC51" s="37">
        <f t="shared" si="21"/>
        <v>0</v>
      </c>
      <c r="AD51" s="37">
        <f t="shared" si="21"/>
        <v>1.6</v>
      </c>
      <c r="AE51" s="37">
        <f t="shared" si="21"/>
        <v>0</v>
      </c>
      <c r="AF51" s="62"/>
    </row>
    <row r="52" spans="1:32" s="12" customFormat="1" ht="18.75">
      <c r="A52" s="2" t="s">
        <v>13</v>
      </c>
      <c r="B52" s="38">
        <f>H52+J52+L52+N52+P52+R52+T52+V52+X52+Z52+AB52+AD52</f>
        <v>0</v>
      </c>
      <c r="C52" s="38">
        <f>H52</f>
        <v>0</v>
      </c>
      <c r="D52" s="38">
        <f>C52</f>
        <v>0</v>
      </c>
      <c r="E52" s="38">
        <f>I52</f>
        <v>0</v>
      </c>
      <c r="F52" s="35">
        <f>IF(E52=0,0,E52/B52*100)</f>
        <v>0</v>
      </c>
      <c r="G52" s="35">
        <f>IF(E52=0,0,E52/C52*100)</f>
        <v>0</v>
      </c>
      <c r="H52" s="38">
        <v>0</v>
      </c>
      <c r="I52" s="44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62"/>
    </row>
    <row r="53" spans="1:32" s="12" customFormat="1" ht="18.75">
      <c r="A53" s="2" t="s">
        <v>14</v>
      </c>
      <c r="B53" s="38">
        <f>H53+J53+L53+N53+P53+R53+T53+V53+X53+Z53+AB53+AD53</f>
        <v>49.1</v>
      </c>
      <c r="C53" s="38">
        <f>H53</f>
        <v>6.2</v>
      </c>
      <c r="D53" s="38">
        <f>C53</f>
        <v>6.2</v>
      </c>
      <c r="E53" s="38">
        <f>I53</f>
        <v>6.18</v>
      </c>
      <c r="F53" s="35">
        <f>IF(E53=0,0,E53/B53*100)</f>
        <v>12.586558044806518</v>
      </c>
      <c r="G53" s="35">
        <f>IF(E53=0,0,E53/C53*100)</f>
        <v>99.6774193548387</v>
      </c>
      <c r="H53" s="38">
        <v>6.2</v>
      </c>
      <c r="I53" s="44">
        <v>6.18</v>
      </c>
      <c r="J53" s="38">
        <v>0</v>
      </c>
      <c r="K53" s="38">
        <v>0</v>
      </c>
      <c r="L53" s="38">
        <v>0</v>
      </c>
      <c r="M53" s="38">
        <v>0</v>
      </c>
      <c r="N53" s="38">
        <v>3.6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20.5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11</v>
      </c>
      <c r="AA53" s="38">
        <v>0</v>
      </c>
      <c r="AB53" s="38">
        <v>6.2</v>
      </c>
      <c r="AC53" s="38">
        <v>0</v>
      </c>
      <c r="AD53" s="38">
        <v>1.6</v>
      </c>
      <c r="AE53" s="38">
        <v>0</v>
      </c>
      <c r="AF53" s="62"/>
    </row>
    <row r="54" spans="1:32" s="12" customFormat="1" ht="18.75">
      <c r="A54" s="2" t="s">
        <v>15</v>
      </c>
      <c r="B54" s="38">
        <f>H54+J54+L54+N54+P54+R54+T54+V54+X54+Z54+AB54+AD54</f>
        <v>0</v>
      </c>
      <c r="C54" s="38">
        <f>H54</f>
        <v>0</v>
      </c>
      <c r="D54" s="38">
        <f>C54</f>
        <v>0</v>
      </c>
      <c r="E54" s="38">
        <f>I54</f>
        <v>0</v>
      </c>
      <c r="F54" s="35">
        <f>IF(E54=0,0,E54/B54*100)</f>
        <v>0</v>
      </c>
      <c r="G54" s="35">
        <f>IF(E54=0,0,E54/C54*100)</f>
        <v>0</v>
      </c>
      <c r="H54" s="38">
        <v>0</v>
      </c>
      <c r="I54" s="44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62"/>
    </row>
    <row r="55" spans="1:32" s="12" customFormat="1" ht="18.75">
      <c r="A55" s="2" t="s">
        <v>16</v>
      </c>
      <c r="B55" s="38">
        <f>H55+J55+L55+N55+P55+R55+T55+V55+X55+Z55+AB55+AD55</f>
        <v>0</v>
      </c>
      <c r="C55" s="38">
        <f>H55</f>
        <v>0</v>
      </c>
      <c r="D55" s="38">
        <f>C55</f>
        <v>0</v>
      </c>
      <c r="E55" s="38">
        <f>I55</f>
        <v>0</v>
      </c>
      <c r="F55" s="35">
        <f>IF(E55=0,0,E55/B55*100)</f>
        <v>0</v>
      </c>
      <c r="G55" s="35">
        <f>IF(E55=0,0,E55/C55*100)</f>
        <v>0</v>
      </c>
      <c r="H55" s="38">
        <v>0</v>
      </c>
      <c r="I55" s="44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63"/>
    </row>
    <row r="56" spans="1:32" s="26" customFormat="1" ht="75">
      <c r="A56" s="24" t="s">
        <v>31</v>
      </c>
      <c r="B56" s="39">
        <f>B57</f>
        <v>2108.9</v>
      </c>
      <c r="C56" s="39">
        <f>C57</f>
        <v>535</v>
      </c>
      <c r="D56" s="39">
        <f>D57</f>
        <v>535</v>
      </c>
      <c r="E56" s="39">
        <f>E57</f>
        <v>376.77</v>
      </c>
      <c r="F56" s="25">
        <f>E56/B56*100</f>
        <v>17.865711982550142</v>
      </c>
      <c r="G56" s="25">
        <f>E56/C56*100</f>
        <v>70.42429906542056</v>
      </c>
      <c r="H56" s="39">
        <f aca="true" t="shared" si="22" ref="H56:AE56">H57</f>
        <v>535</v>
      </c>
      <c r="I56" s="39">
        <f t="shared" si="22"/>
        <v>376.77</v>
      </c>
      <c r="J56" s="39">
        <f t="shared" si="22"/>
        <v>0</v>
      </c>
      <c r="K56" s="39">
        <f t="shared" si="22"/>
        <v>0</v>
      </c>
      <c r="L56" s="39">
        <f t="shared" si="22"/>
        <v>0</v>
      </c>
      <c r="M56" s="39">
        <f t="shared" si="22"/>
        <v>0</v>
      </c>
      <c r="N56" s="39">
        <f t="shared" si="22"/>
        <v>528.7</v>
      </c>
      <c r="O56" s="39">
        <f t="shared" si="22"/>
        <v>0</v>
      </c>
      <c r="P56" s="39">
        <f t="shared" si="22"/>
        <v>0</v>
      </c>
      <c r="Q56" s="39">
        <f t="shared" si="22"/>
        <v>0</v>
      </c>
      <c r="R56" s="39">
        <f t="shared" si="22"/>
        <v>0</v>
      </c>
      <c r="S56" s="39">
        <f t="shared" si="22"/>
        <v>0</v>
      </c>
      <c r="T56" s="39">
        <f t="shared" si="22"/>
        <v>528.6</v>
      </c>
      <c r="U56" s="39">
        <f t="shared" si="22"/>
        <v>0</v>
      </c>
      <c r="V56" s="39">
        <f t="shared" si="22"/>
        <v>0</v>
      </c>
      <c r="W56" s="39">
        <f t="shared" si="22"/>
        <v>0</v>
      </c>
      <c r="X56" s="39">
        <f t="shared" si="22"/>
        <v>0</v>
      </c>
      <c r="Y56" s="39">
        <f t="shared" si="22"/>
        <v>0</v>
      </c>
      <c r="Z56" s="39">
        <f t="shared" si="22"/>
        <v>516.6</v>
      </c>
      <c r="AA56" s="39">
        <f t="shared" si="22"/>
        <v>0</v>
      </c>
      <c r="AB56" s="39">
        <f t="shared" si="22"/>
        <v>0</v>
      </c>
      <c r="AC56" s="39">
        <f t="shared" si="22"/>
        <v>0</v>
      </c>
      <c r="AD56" s="39">
        <f t="shared" si="22"/>
        <v>0</v>
      </c>
      <c r="AE56" s="39">
        <f t="shared" si="22"/>
        <v>0</v>
      </c>
      <c r="AF56" s="61" t="s">
        <v>54</v>
      </c>
    </row>
    <row r="57" spans="1:32" s="12" customFormat="1" ht="18.75">
      <c r="A57" s="3" t="s">
        <v>17</v>
      </c>
      <c r="B57" s="37">
        <f>SUM(B58:B61)</f>
        <v>2108.9</v>
      </c>
      <c r="C57" s="37">
        <f>SUM(C58:C61)</f>
        <v>535</v>
      </c>
      <c r="D57" s="37">
        <f>SUM(D58:D61)</f>
        <v>535</v>
      </c>
      <c r="E57" s="37">
        <f>SUM(E58:E61)</f>
        <v>376.77</v>
      </c>
      <c r="F57" s="25">
        <f>E57/B57*100</f>
        <v>17.865711982550142</v>
      </c>
      <c r="G57" s="25">
        <f>E57/C57*100</f>
        <v>70.42429906542056</v>
      </c>
      <c r="H57" s="37">
        <f aca="true" t="shared" si="23" ref="H57:AE57">SUM(H58:H61)</f>
        <v>535</v>
      </c>
      <c r="I57" s="39">
        <f>SUM(I58:I61)</f>
        <v>376.77</v>
      </c>
      <c r="J57" s="37">
        <f t="shared" si="23"/>
        <v>0</v>
      </c>
      <c r="K57" s="37">
        <f>SUM(K58:K61)</f>
        <v>0</v>
      </c>
      <c r="L57" s="37">
        <f t="shared" si="23"/>
        <v>0</v>
      </c>
      <c r="M57" s="37">
        <f t="shared" si="23"/>
        <v>0</v>
      </c>
      <c r="N57" s="37">
        <f t="shared" si="23"/>
        <v>528.7</v>
      </c>
      <c r="O57" s="37">
        <f t="shared" si="23"/>
        <v>0</v>
      </c>
      <c r="P57" s="37">
        <f t="shared" si="23"/>
        <v>0</v>
      </c>
      <c r="Q57" s="37">
        <f t="shared" si="23"/>
        <v>0</v>
      </c>
      <c r="R57" s="37">
        <f t="shared" si="23"/>
        <v>0</v>
      </c>
      <c r="S57" s="37">
        <f t="shared" si="23"/>
        <v>0</v>
      </c>
      <c r="T57" s="37">
        <f t="shared" si="23"/>
        <v>528.6</v>
      </c>
      <c r="U57" s="37">
        <f t="shared" si="23"/>
        <v>0</v>
      </c>
      <c r="V57" s="37">
        <f t="shared" si="23"/>
        <v>0</v>
      </c>
      <c r="W57" s="37">
        <f t="shared" si="23"/>
        <v>0</v>
      </c>
      <c r="X57" s="37">
        <f t="shared" si="23"/>
        <v>0</v>
      </c>
      <c r="Y57" s="37">
        <f t="shared" si="23"/>
        <v>0</v>
      </c>
      <c r="Z57" s="37">
        <f t="shared" si="23"/>
        <v>516.6</v>
      </c>
      <c r="AA57" s="37">
        <f t="shared" si="23"/>
        <v>0</v>
      </c>
      <c r="AB57" s="37">
        <f t="shared" si="23"/>
        <v>0</v>
      </c>
      <c r="AC57" s="37">
        <f t="shared" si="23"/>
        <v>0</v>
      </c>
      <c r="AD57" s="37">
        <f t="shared" si="23"/>
        <v>0</v>
      </c>
      <c r="AE57" s="37">
        <f t="shared" si="23"/>
        <v>0</v>
      </c>
      <c r="AF57" s="62"/>
    </row>
    <row r="58" spans="1:32" s="12" customFormat="1" ht="18.75">
      <c r="A58" s="2" t="s">
        <v>13</v>
      </c>
      <c r="B58" s="38">
        <f>H58+J58+L58+N58+P58+R58+T58+V58+X58+Z58+AB58+AD58</f>
        <v>0</v>
      </c>
      <c r="C58" s="38">
        <f>H58</f>
        <v>0</v>
      </c>
      <c r="D58" s="38">
        <f>C58</f>
        <v>0</v>
      </c>
      <c r="E58" s="38">
        <f>I58</f>
        <v>0</v>
      </c>
      <c r="F58" s="35">
        <f>IF(E58=0,0,E58/B58*100)</f>
        <v>0</v>
      </c>
      <c r="G58" s="35">
        <f>IF(E58=0,0,E58/C58*100)</f>
        <v>0</v>
      </c>
      <c r="H58" s="38">
        <v>0</v>
      </c>
      <c r="I58" s="44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62"/>
    </row>
    <row r="59" spans="1:32" s="12" customFormat="1" ht="18.75">
      <c r="A59" s="2" t="s">
        <v>14</v>
      </c>
      <c r="B59" s="38">
        <f>H59+J59+L59+N59+P59+R59+T59+V59+X59+Z59+AB59+AD59</f>
        <v>2108.9</v>
      </c>
      <c r="C59" s="38">
        <f>H59</f>
        <v>535</v>
      </c>
      <c r="D59" s="38">
        <f>C59</f>
        <v>535</v>
      </c>
      <c r="E59" s="38">
        <f>I59</f>
        <v>376.77</v>
      </c>
      <c r="F59" s="35">
        <f>IF(E59=0,0,E59/B59*100)</f>
        <v>17.865711982550142</v>
      </c>
      <c r="G59" s="35">
        <f>IF(E59=0,0,E59/C59*100)</f>
        <v>70.42429906542056</v>
      </c>
      <c r="H59" s="38">
        <v>535</v>
      </c>
      <c r="I59" s="44">
        <v>376.77</v>
      </c>
      <c r="J59" s="38">
        <v>0</v>
      </c>
      <c r="K59" s="38">
        <v>0</v>
      </c>
      <c r="L59" s="38">
        <v>0</v>
      </c>
      <c r="M59" s="38">
        <v>0</v>
      </c>
      <c r="N59" s="38">
        <v>528.7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528.6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516.6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62"/>
    </row>
    <row r="60" spans="1:32" s="12" customFormat="1" ht="18.75">
      <c r="A60" s="2" t="s">
        <v>15</v>
      </c>
      <c r="B60" s="38">
        <f>H60+J60+L60+N60+P60+R60+T60+V60+X60+Z60+AB60+AD60</f>
        <v>0</v>
      </c>
      <c r="C60" s="38">
        <f>H60</f>
        <v>0</v>
      </c>
      <c r="D60" s="38">
        <f>C60</f>
        <v>0</v>
      </c>
      <c r="E60" s="38">
        <f>I60</f>
        <v>0</v>
      </c>
      <c r="F60" s="35">
        <f>IF(E60=0,0,E60/B60*100)</f>
        <v>0</v>
      </c>
      <c r="G60" s="35">
        <f>IF(E60=0,0,E60/C60*100)</f>
        <v>0</v>
      </c>
      <c r="H60" s="38">
        <v>0</v>
      </c>
      <c r="I60" s="44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62"/>
    </row>
    <row r="61" spans="1:32" s="12" customFormat="1" ht="18.75">
      <c r="A61" s="2" t="s">
        <v>16</v>
      </c>
      <c r="B61" s="38">
        <f>H61+J61+L61+N61+P61+R61+T61+V61+X61+Z61+AB61+AD61</f>
        <v>0</v>
      </c>
      <c r="C61" s="38">
        <f>H61</f>
        <v>0</v>
      </c>
      <c r="D61" s="38">
        <f>C61</f>
        <v>0</v>
      </c>
      <c r="E61" s="38">
        <f>I61</f>
        <v>0</v>
      </c>
      <c r="F61" s="35">
        <f>IF(E61=0,0,E61/B61*100)</f>
        <v>0</v>
      </c>
      <c r="G61" s="35">
        <f>IF(E61=0,0,E61/C61*100)</f>
        <v>0</v>
      </c>
      <c r="H61" s="38">
        <v>0</v>
      </c>
      <c r="I61" s="44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63"/>
    </row>
    <row r="62" spans="1:32" s="26" customFormat="1" ht="99.75" customHeight="1">
      <c r="A62" s="29" t="s">
        <v>32</v>
      </c>
      <c r="B62" s="39">
        <f>B63</f>
        <v>3125.4</v>
      </c>
      <c r="C62" s="39">
        <f>C63</f>
        <v>260.5</v>
      </c>
      <c r="D62" s="39">
        <f>D63</f>
        <v>260.5</v>
      </c>
      <c r="E62" s="39">
        <f>E63</f>
        <v>260.5</v>
      </c>
      <c r="F62" s="25">
        <f>E62/B62*100</f>
        <v>8.334933128559543</v>
      </c>
      <c r="G62" s="25">
        <f>E62/C62*100</f>
        <v>100</v>
      </c>
      <c r="H62" s="39">
        <f aca="true" t="shared" si="24" ref="H62:AE62">H63</f>
        <v>260.5</v>
      </c>
      <c r="I62" s="39">
        <f t="shared" si="24"/>
        <v>260.5</v>
      </c>
      <c r="J62" s="39">
        <f t="shared" si="24"/>
        <v>260.4</v>
      </c>
      <c r="K62" s="39">
        <f t="shared" si="24"/>
        <v>0</v>
      </c>
      <c r="L62" s="39">
        <f t="shared" si="24"/>
        <v>260.5</v>
      </c>
      <c r="M62" s="39">
        <f t="shared" si="24"/>
        <v>0</v>
      </c>
      <c r="N62" s="39">
        <f t="shared" si="24"/>
        <v>260.4</v>
      </c>
      <c r="O62" s="39">
        <f t="shared" si="24"/>
        <v>0</v>
      </c>
      <c r="P62" s="39">
        <f t="shared" si="24"/>
        <v>260.5</v>
      </c>
      <c r="Q62" s="39">
        <f t="shared" si="24"/>
        <v>0</v>
      </c>
      <c r="R62" s="39">
        <f t="shared" si="24"/>
        <v>260.4</v>
      </c>
      <c r="S62" s="39">
        <f t="shared" si="24"/>
        <v>0</v>
      </c>
      <c r="T62" s="39">
        <f t="shared" si="24"/>
        <v>260.5</v>
      </c>
      <c r="U62" s="39">
        <f t="shared" si="24"/>
        <v>0</v>
      </c>
      <c r="V62" s="39">
        <f t="shared" si="24"/>
        <v>260.4</v>
      </c>
      <c r="W62" s="39">
        <f t="shared" si="24"/>
        <v>0</v>
      </c>
      <c r="X62" s="39">
        <f t="shared" si="24"/>
        <v>260.5</v>
      </c>
      <c r="Y62" s="39">
        <f t="shared" si="24"/>
        <v>0</v>
      </c>
      <c r="Z62" s="39">
        <f t="shared" si="24"/>
        <v>260.4</v>
      </c>
      <c r="AA62" s="39">
        <f t="shared" si="24"/>
        <v>0</v>
      </c>
      <c r="AB62" s="39">
        <f t="shared" si="24"/>
        <v>260.5</v>
      </c>
      <c r="AC62" s="39">
        <f t="shared" si="24"/>
        <v>0</v>
      </c>
      <c r="AD62" s="39">
        <f t="shared" si="24"/>
        <v>260.4</v>
      </c>
      <c r="AE62" s="39">
        <f t="shared" si="24"/>
        <v>0</v>
      </c>
      <c r="AF62" s="61"/>
    </row>
    <row r="63" spans="1:32" s="12" customFormat="1" ht="18.75">
      <c r="A63" s="3" t="s">
        <v>17</v>
      </c>
      <c r="B63" s="37">
        <f>SUM(B64:B67)</f>
        <v>3125.4</v>
      </c>
      <c r="C63" s="37">
        <f>SUM(C64:C67)</f>
        <v>260.5</v>
      </c>
      <c r="D63" s="37">
        <f>SUM(D64:D67)</f>
        <v>260.5</v>
      </c>
      <c r="E63" s="37">
        <f>SUM(E64:E67)</f>
        <v>260.5</v>
      </c>
      <c r="F63" s="25">
        <f>E63/B63*100</f>
        <v>8.334933128559543</v>
      </c>
      <c r="G63" s="25">
        <f>E63/C63*100</f>
        <v>100</v>
      </c>
      <c r="H63" s="37">
        <f aca="true" t="shared" si="25" ref="H63:AE63">SUM(H64:H67)</f>
        <v>260.5</v>
      </c>
      <c r="I63" s="39">
        <f>SUM(I64:I67)</f>
        <v>260.5</v>
      </c>
      <c r="J63" s="37">
        <f t="shared" si="25"/>
        <v>260.4</v>
      </c>
      <c r="K63" s="37">
        <f>SUM(K64:K67)</f>
        <v>0</v>
      </c>
      <c r="L63" s="37">
        <f t="shared" si="25"/>
        <v>260.5</v>
      </c>
      <c r="M63" s="37">
        <f t="shared" si="25"/>
        <v>0</v>
      </c>
      <c r="N63" s="37">
        <f t="shared" si="25"/>
        <v>260.4</v>
      </c>
      <c r="O63" s="37">
        <f t="shared" si="25"/>
        <v>0</v>
      </c>
      <c r="P63" s="37">
        <f t="shared" si="25"/>
        <v>260.5</v>
      </c>
      <c r="Q63" s="37">
        <f t="shared" si="25"/>
        <v>0</v>
      </c>
      <c r="R63" s="37">
        <f t="shared" si="25"/>
        <v>260.4</v>
      </c>
      <c r="S63" s="37">
        <f t="shared" si="25"/>
        <v>0</v>
      </c>
      <c r="T63" s="37">
        <f t="shared" si="25"/>
        <v>260.5</v>
      </c>
      <c r="U63" s="37">
        <f t="shared" si="25"/>
        <v>0</v>
      </c>
      <c r="V63" s="37">
        <f t="shared" si="25"/>
        <v>260.4</v>
      </c>
      <c r="W63" s="37">
        <f t="shared" si="25"/>
        <v>0</v>
      </c>
      <c r="X63" s="37">
        <f t="shared" si="25"/>
        <v>260.5</v>
      </c>
      <c r="Y63" s="37">
        <f t="shared" si="25"/>
        <v>0</v>
      </c>
      <c r="Z63" s="37">
        <f t="shared" si="25"/>
        <v>260.4</v>
      </c>
      <c r="AA63" s="37">
        <f t="shared" si="25"/>
        <v>0</v>
      </c>
      <c r="AB63" s="37">
        <f t="shared" si="25"/>
        <v>260.5</v>
      </c>
      <c r="AC63" s="37">
        <f t="shared" si="25"/>
        <v>0</v>
      </c>
      <c r="AD63" s="37">
        <f t="shared" si="25"/>
        <v>260.4</v>
      </c>
      <c r="AE63" s="37">
        <f t="shared" si="25"/>
        <v>0</v>
      </c>
      <c r="AF63" s="62"/>
    </row>
    <row r="64" spans="1:32" s="12" customFormat="1" ht="18.75">
      <c r="A64" s="2" t="s">
        <v>13</v>
      </c>
      <c r="B64" s="38">
        <f>H64+J64+L64+N64+P64+R64+T64+V64+X64+Z64+AB64+AD64</f>
        <v>0</v>
      </c>
      <c r="C64" s="38">
        <f>H64</f>
        <v>0</v>
      </c>
      <c r="D64" s="38">
        <f>C64</f>
        <v>0</v>
      </c>
      <c r="E64" s="38">
        <f>I64</f>
        <v>0</v>
      </c>
      <c r="F64" s="35">
        <f>IF(E64=0,0,E64/B64*100)</f>
        <v>0</v>
      </c>
      <c r="G64" s="35">
        <f aca="true" t="shared" si="26" ref="G64:G85">IF(E64=0,0,E64/C64*100)</f>
        <v>0</v>
      </c>
      <c r="H64" s="38">
        <v>0</v>
      </c>
      <c r="I64" s="44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62"/>
    </row>
    <row r="65" spans="1:32" s="12" customFormat="1" ht="18.75">
      <c r="A65" s="2" t="s">
        <v>14</v>
      </c>
      <c r="B65" s="38">
        <f>H65+J65+L65+N65+P65+R65+T65+V65+X65+Z65+AB65+AD65</f>
        <v>3125.4</v>
      </c>
      <c r="C65" s="38">
        <f>H65</f>
        <v>260.5</v>
      </c>
      <c r="D65" s="38">
        <f>C65</f>
        <v>260.5</v>
      </c>
      <c r="E65" s="38">
        <f>I65</f>
        <v>260.5</v>
      </c>
      <c r="F65" s="35">
        <f>IF(E65=0,0,E65/B65*100)</f>
        <v>8.334933128559543</v>
      </c>
      <c r="G65" s="35">
        <f t="shared" si="26"/>
        <v>100</v>
      </c>
      <c r="H65" s="38">
        <v>260.5</v>
      </c>
      <c r="I65" s="44">
        <v>260.5</v>
      </c>
      <c r="J65" s="38">
        <v>260.4</v>
      </c>
      <c r="K65" s="38">
        <v>0</v>
      </c>
      <c r="L65" s="38">
        <v>260.5</v>
      </c>
      <c r="M65" s="38">
        <v>0</v>
      </c>
      <c r="N65" s="38">
        <v>260.4</v>
      </c>
      <c r="O65" s="38">
        <v>0</v>
      </c>
      <c r="P65" s="38">
        <v>260.5</v>
      </c>
      <c r="Q65" s="38">
        <v>0</v>
      </c>
      <c r="R65" s="38">
        <v>260.4</v>
      </c>
      <c r="S65" s="38">
        <v>0</v>
      </c>
      <c r="T65" s="38">
        <v>260.5</v>
      </c>
      <c r="U65" s="38">
        <v>0</v>
      </c>
      <c r="V65" s="38">
        <v>260.4</v>
      </c>
      <c r="W65" s="38">
        <v>0</v>
      </c>
      <c r="X65" s="38">
        <v>260.5</v>
      </c>
      <c r="Y65" s="38">
        <v>0</v>
      </c>
      <c r="Z65" s="38">
        <v>260.4</v>
      </c>
      <c r="AA65" s="38">
        <v>0</v>
      </c>
      <c r="AB65" s="38">
        <v>260.5</v>
      </c>
      <c r="AC65" s="38">
        <v>0</v>
      </c>
      <c r="AD65" s="38">
        <v>260.4</v>
      </c>
      <c r="AE65" s="38">
        <v>0</v>
      </c>
      <c r="AF65" s="62"/>
    </row>
    <row r="66" spans="1:32" s="12" customFormat="1" ht="18.75">
      <c r="A66" s="2" t="s">
        <v>15</v>
      </c>
      <c r="B66" s="38">
        <f>H66+J66+L66+N66+P66+R66+T66+V66+X66+Z66+AB66+AD66</f>
        <v>0</v>
      </c>
      <c r="C66" s="38">
        <f>H66</f>
        <v>0</v>
      </c>
      <c r="D66" s="38">
        <f>C66</f>
        <v>0</v>
      </c>
      <c r="E66" s="38">
        <f>I66</f>
        <v>0</v>
      </c>
      <c r="F66" s="35">
        <f>IF(E66=0,0,E66/B66*100)</f>
        <v>0</v>
      </c>
      <c r="G66" s="35">
        <f t="shared" si="26"/>
        <v>0</v>
      </c>
      <c r="H66" s="38">
        <v>0</v>
      </c>
      <c r="I66" s="44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62"/>
    </row>
    <row r="67" spans="1:32" s="12" customFormat="1" ht="18.75">
      <c r="A67" s="2" t="s">
        <v>16</v>
      </c>
      <c r="B67" s="38">
        <f>H67+J67+L67+N67+P67+R67+T67+V67+X67+Z67+AB67+AD67</f>
        <v>0</v>
      </c>
      <c r="C67" s="38">
        <f>H67</f>
        <v>0</v>
      </c>
      <c r="D67" s="38">
        <f>C67</f>
        <v>0</v>
      </c>
      <c r="E67" s="38">
        <f>I67</f>
        <v>0</v>
      </c>
      <c r="F67" s="35">
        <f>IF(E67=0,0,E67/B67*100)</f>
        <v>0</v>
      </c>
      <c r="G67" s="35">
        <f t="shared" si="26"/>
        <v>0</v>
      </c>
      <c r="H67" s="38">
        <v>0</v>
      </c>
      <c r="I67" s="44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63"/>
    </row>
    <row r="68" spans="1:32" s="23" customFormat="1" ht="112.5">
      <c r="A68" s="21" t="s">
        <v>33</v>
      </c>
      <c r="B68" s="36">
        <f>B69</f>
        <v>1732</v>
      </c>
      <c r="C68" s="36">
        <f>C69</f>
        <v>0</v>
      </c>
      <c r="D68" s="36">
        <f>D69</f>
        <v>0</v>
      </c>
      <c r="E68" s="36">
        <f>E69</f>
        <v>0</v>
      </c>
      <c r="F68" s="22">
        <f>E68/B68*100</f>
        <v>0</v>
      </c>
      <c r="G68" s="22">
        <f t="shared" si="26"/>
        <v>0</v>
      </c>
      <c r="H68" s="36">
        <f aca="true" t="shared" si="27" ref="H68:AE68">H69</f>
        <v>0</v>
      </c>
      <c r="I68" s="36">
        <f t="shared" si="27"/>
        <v>0</v>
      </c>
      <c r="J68" s="36">
        <f t="shared" si="27"/>
        <v>703.3</v>
      </c>
      <c r="K68" s="36">
        <f t="shared" si="27"/>
        <v>0</v>
      </c>
      <c r="L68" s="36">
        <f t="shared" si="27"/>
        <v>0</v>
      </c>
      <c r="M68" s="36">
        <f t="shared" si="27"/>
        <v>0</v>
      </c>
      <c r="N68" s="36">
        <f t="shared" si="27"/>
        <v>0</v>
      </c>
      <c r="O68" s="36">
        <f t="shared" si="27"/>
        <v>0</v>
      </c>
      <c r="P68" s="36">
        <f t="shared" si="27"/>
        <v>0</v>
      </c>
      <c r="Q68" s="36">
        <f t="shared" si="27"/>
        <v>0</v>
      </c>
      <c r="R68" s="36">
        <f t="shared" si="27"/>
        <v>0</v>
      </c>
      <c r="S68" s="36">
        <f t="shared" si="27"/>
        <v>0</v>
      </c>
      <c r="T68" s="36">
        <f t="shared" si="27"/>
        <v>0</v>
      </c>
      <c r="U68" s="36">
        <f t="shared" si="27"/>
        <v>0</v>
      </c>
      <c r="V68" s="36">
        <f t="shared" si="27"/>
        <v>308.6</v>
      </c>
      <c r="W68" s="36">
        <f t="shared" si="27"/>
        <v>0</v>
      </c>
      <c r="X68" s="36">
        <f t="shared" si="27"/>
        <v>720.1</v>
      </c>
      <c r="Y68" s="36">
        <f t="shared" si="27"/>
        <v>0</v>
      </c>
      <c r="Z68" s="36">
        <f t="shared" si="27"/>
        <v>0</v>
      </c>
      <c r="AA68" s="36">
        <f t="shared" si="27"/>
        <v>0</v>
      </c>
      <c r="AB68" s="36">
        <f t="shared" si="27"/>
        <v>0</v>
      </c>
      <c r="AC68" s="36">
        <f t="shared" si="27"/>
        <v>0</v>
      </c>
      <c r="AD68" s="36">
        <f t="shared" si="27"/>
        <v>0</v>
      </c>
      <c r="AE68" s="36">
        <f t="shared" si="27"/>
        <v>0</v>
      </c>
      <c r="AF68" s="46"/>
    </row>
    <row r="69" spans="1:32" s="12" customFormat="1" ht="18.75">
      <c r="A69" s="3" t="s">
        <v>17</v>
      </c>
      <c r="B69" s="37">
        <f>SUM(B70:B73)</f>
        <v>1732</v>
      </c>
      <c r="C69" s="37">
        <f>SUM(C70:C73)</f>
        <v>0</v>
      </c>
      <c r="D69" s="37">
        <f>SUM(D70:D73)</f>
        <v>0</v>
      </c>
      <c r="E69" s="37">
        <f>SUM(E70:E73)</f>
        <v>0</v>
      </c>
      <c r="F69" s="25">
        <f>E69/B69*100</f>
        <v>0</v>
      </c>
      <c r="G69" s="25">
        <f t="shared" si="26"/>
        <v>0</v>
      </c>
      <c r="H69" s="37">
        <f aca="true" t="shared" si="28" ref="H69:I73">H75+H81</f>
        <v>0</v>
      </c>
      <c r="I69" s="39">
        <f t="shared" si="28"/>
        <v>0</v>
      </c>
      <c r="J69" s="37">
        <f aca="true" t="shared" si="29" ref="J69:AD69">J75+J81</f>
        <v>703.3</v>
      </c>
      <c r="K69" s="37">
        <f>K75+K81</f>
        <v>0</v>
      </c>
      <c r="L69" s="37">
        <f t="shared" si="29"/>
        <v>0</v>
      </c>
      <c r="M69" s="37">
        <f>M75+M81</f>
        <v>0</v>
      </c>
      <c r="N69" s="37">
        <f t="shared" si="29"/>
        <v>0</v>
      </c>
      <c r="O69" s="37">
        <f>O75+O81</f>
        <v>0</v>
      </c>
      <c r="P69" s="37">
        <f t="shared" si="29"/>
        <v>0</v>
      </c>
      <c r="Q69" s="37">
        <f>Q75+Q81</f>
        <v>0</v>
      </c>
      <c r="R69" s="37">
        <f t="shared" si="29"/>
        <v>0</v>
      </c>
      <c r="S69" s="37">
        <f>S75+S81</f>
        <v>0</v>
      </c>
      <c r="T69" s="37">
        <f t="shared" si="29"/>
        <v>0</v>
      </c>
      <c r="U69" s="37">
        <f>U75+U81</f>
        <v>0</v>
      </c>
      <c r="V69" s="37">
        <f t="shared" si="29"/>
        <v>308.6</v>
      </c>
      <c r="W69" s="37">
        <f>W75+W81</f>
        <v>0</v>
      </c>
      <c r="X69" s="37">
        <f t="shared" si="29"/>
        <v>720.1</v>
      </c>
      <c r="Y69" s="37">
        <f>Y75+Y81</f>
        <v>0</v>
      </c>
      <c r="Z69" s="37">
        <f t="shared" si="29"/>
        <v>0</v>
      </c>
      <c r="AA69" s="37">
        <f>AA75+AA81</f>
        <v>0</v>
      </c>
      <c r="AB69" s="37">
        <f t="shared" si="29"/>
        <v>0</v>
      </c>
      <c r="AC69" s="37">
        <f>AC75+AC81</f>
        <v>0</v>
      </c>
      <c r="AD69" s="37">
        <f t="shared" si="29"/>
        <v>0</v>
      </c>
      <c r="AE69" s="37">
        <f>AE75+AE81</f>
        <v>0</v>
      </c>
      <c r="AF69" s="47"/>
    </row>
    <row r="70" spans="1:32" s="12" customFormat="1" ht="18.75">
      <c r="A70" s="2" t="s">
        <v>13</v>
      </c>
      <c r="B70" s="37">
        <f aca="true" t="shared" si="30" ref="B70:E73">B76+B82</f>
        <v>0</v>
      </c>
      <c r="C70" s="37">
        <f t="shared" si="30"/>
        <v>0</v>
      </c>
      <c r="D70" s="37">
        <f t="shared" si="30"/>
        <v>0</v>
      </c>
      <c r="E70" s="37">
        <f t="shared" si="30"/>
        <v>0</v>
      </c>
      <c r="F70" s="25">
        <f>IF(E70=0,0,E70/B70*100)</f>
        <v>0</v>
      </c>
      <c r="G70" s="25">
        <f t="shared" si="26"/>
        <v>0</v>
      </c>
      <c r="H70" s="37">
        <f t="shared" si="28"/>
        <v>0</v>
      </c>
      <c r="I70" s="39">
        <f t="shared" si="28"/>
        <v>0</v>
      </c>
      <c r="J70" s="37">
        <f aca="true" t="shared" si="31" ref="J70:AE70">J76+J82</f>
        <v>0</v>
      </c>
      <c r="K70" s="37">
        <f>K76+K82</f>
        <v>0</v>
      </c>
      <c r="L70" s="37">
        <f t="shared" si="31"/>
        <v>0</v>
      </c>
      <c r="M70" s="37">
        <f t="shared" si="31"/>
        <v>0</v>
      </c>
      <c r="N70" s="37">
        <f t="shared" si="31"/>
        <v>0</v>
      </c>
      <c r="O70" s="37">
        <f t="shared" si="31"/>
        <v>0</v>
      </c>
      <c r="P70" s="37">
        <f t="shared" si="31"/>
        <v>0</v>
      </c>
      <c r="Q70" s="37">
        <f t="shared" si="31"/>
        <v>0</v>
      </c>
      <c r="R70" s="37">
        <f t="shared" si="31"/>
        <v>0</v>
      </c>
      <c r="S70" s="37">
        <f t="shared" si="31"/>
        <v>0</v>
      </c>
      <c r="T70" s="37">
        <f t="shared" si="31"/>
        <v>0</v>
      </c>
      <c r="U70" s="37">
        <f t="shared" si="31"/>
        <v>0</v>
      </c>
      <c r="V70" s="37">
        <f t="shared" si="31"/>
        <v>0</v>
      </c>
      <c r="W70" s="37">
        <f t="shared" si="31"/>
        <v>0</v>
      </c>
      <c r="X70" s="37">
        <f t="shared" si="31"/>
        <v>0</v>
      </c>
      <c r="Y70" s="37">
        <f t="shared" si="31"/>
        <v>0</v>
      </c>
      <c r="Z70" s="37">
        <f t="shared" si="31"/>
        <v>0</v>
      </c>
      <c r="AA70" s="37">
        <f t="shared" si="31"/>
        <v>0</v>
      </c>
      <c r="AB70" s="37">
        <f t="shared" si="31"/>
        <v>0</v>
      </c>
      <c r="AC70" s="37">
        <f t="shared" si="31"/>
        <v>0</v>
      </c>
      <c r="AD70" s="37">
        <f t="shared" si="31"/>
        <v>0</v>
      </c>
      <c r="AE70" s="37">
        <f t="shared" si="31"/>
        <v>0</v>
      </c>
      <c r="AF70" s="47"/>
    </row>
    <row r="71" spans="1:32" s="12" customFormat="1" ht="18.75">
      <c r="A71" s="2" t="s">
        <v>14</v>
      </c>
      <c r="B71" s="37">
        <f t="shared" si="30"/>
        <v>1732</v>
      </c>
      <c r="C71" s="37">
        <f t="shared" si="30"/>
        <v>0</v>
      </c>
      <c r="D71" s="37">
        <f t="shared" si="30"/>
        <v>0</v>
      </c>
      <c r="E71" s="37">
        <f t="shared" si="30"/>
        <v>0</v>
      </c>
      <c r="F71" s="25">
        <f>IF(E71=0,0,E71/B71*100)</f>
        <v>0</v>
      </c>
      <c r="G71" s="25">
        <f t="shared" si="26"/>
        <v>0</v>
      </c>
      <c r="H71" s="37">
        <f t="shared" si="28"/>
        <v>0</v>
      </c>
      <c r="I71" s="39">
        <f t="shared" si="28"/>
        <v>0</v>
      </c>
      <c r="J71" s="37">
        <f>J77+J83</f>
        <v>703.3</v>
      </c>
      <c r="K71" s="37">
        <f>K77+K83</f>
        <v>0</v>
      </c>
      <c r="L71" s="37">
        <f aca="true" t="shared" si="32" ref="L71:AE71">L77+L83</f>
        <v>0</v>
      </c>
      <c r="M71" s="37">
        <f t="shared" si="32"/>
        <v>0</v>
      </c>
      <c r="N71" s="37">
        <f t="shared" si="32"/>
        <v>0</v>
      </c>
      <c r="O71" s="37">
        <f t="shared" si="32"/>
        <v>0</v>
      </c>
      <c r="P71" s="37">
        <f t="shared" si="32"/>
        <v>0</v>
      </c>
      <c r="Q71" s="37">
        <f t="shared" si="32"/>
        <v>0</v>
      </c>
      <c r="R71" s="37">
        <f t="shared" si="32"/>
        <v>0</v>
      </c>
      <c r="S71" s="37">
        <f t="shared" si="32"/>
        <v>0</v>
      </c>
      <c r="T71" s="37">
        <f t="shared" si="32"/>
        <v>0</v>
      </c>
      <c r="U71" s="37">
        <f t="shared" si="32"/>
        <v>0</v>
      </c>
      <c r="V71" s="37">
        <f t="shared" si="32"/>
        <v>308.6</v>
      </c>
      <c r="W71" s="37">
        <f t="shared" si="32"/>
        <v>0</v>
      </c>
      <c r="X71" s="37">
        <f t="shared" si="32"/>
        <v>720.1</v>
      </c>
      <c r="Y71" s="37">
        <f t="shared" si="32"/>
        <v>0</v>
      </c>
      <c r="Z71" s="37">
        <f t="shared" si="32"/>
        <v>0</v>
      </c>
      <c r="AA71" s="37">
        <f t="shared" si="32"/>
        <v>0</v>
      </c>
      <c r="AB71" s="37">
        <f t="shared" si="32"/>
        <v>0</v>
      </c>
      <c r="AC71" s="37">
        <f t="shared" si="32"/>
        <v>0</v>
      </c>
      <c r="AD71" s="37">
        <f t="shared" si="32"/>
        <v>0</v>
      </c>
      <c r="AE71" s="37">
        <f t="shared" si="32"/>
        <v>0</v>
      </c>
      <c r="AF71" s="47"/>
    </row>
    <row r="72" spans="1:32" s="12" customFormat="1" ht="18.75">
      <c r="A72" s="2" t="s">
        <v>15</v>
      </c>
      <c r="B72" s="37">
        <f t="shared" si="30"/>
        <v>0</v>
      </c>
      <c r="C72" s="37">
        <f t="shared" si="30"/>
        <v>0</v>
      </c>
      <c r="D72" s="37">
        <f t="shared" si="30"/>
        <v>0</v>
      </c>
      <c r="E72" s="37">
        <f t="shared" si="30"/>
        <v>0</v>
      </c>
      <c r="F72" s="25">
        <f>IF(E72=0,0,E72/B72*100)</f>
        <v>0</v>
      </c>
      <c r="G72" s="25">
        <f t="shared" si="26"/>
        <v>0</v>
      </c>
      <c r="H72" s="37">
        <f t="shared" si="28"/>
        <v>0</v>
      </c>
      <c r="I72" s="39">
        <f t="shared" si="28"/>
        <v>0</v>
      </c>
      <c r="J72" s="37">
        <f aca="true" t="shared" si="33" ref="J72:AE72">J78+J84</f>
        <v>0</v>
      </c>
      <c r="K72" s="37">
        <f>K78+K84</f>
        <v>0</v>
      </c>
      <c r="L72" s="37">
        <f t="shared" si="33"/>
        <v>0</v>
      </c>
      <c r="M72" s="37">
        <f t="shared" si="33"/>
        <v>0</v>
      </c>
      <c r="N72" s="37">
        <f t="shared" si="33"/>
        <v>0</v>
      </c>
      <c r="O72" s="37">
        <f t="shared" si="33"/>
        <v>0</v>
      </c>
      <c r="P72" s="37">
        <f t="shared" si="33"/>
        <v>0</v>
      </c>
      <c r="Q72" s="37">
        <f t="shared" si="33"/>
        <v>0</v>
      </c>
      <c r="R72" s="37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47"/>
    </row>
    <row r="73" spans="1:32" s="12" customFormat="1" ht="18.75">
      <c r="A73" s="2" t="s">
        <v>16</v>
      </c>
      <c r="B73" s="37">
        <f t="shared" si="30"/>
        <v>0</v>
      </c>
      <c r="C73" s="37">
        <f t="shared" si="30"/>
        <v>0</v>
      </c>
      <c r="D73" s="37">
        <f t="shared" si="30"/>
        <v>0</v>
      </c>
      <c r="E73" s="37">
        <f t="shared" si="30"/>
        <v>0</v>
      </c>
      <c r="F73" s="25">
        <f>IF(E73=0,0,E73/B73*100)</f>
        <v>0</v>
      </c>
      <c r="G73" s="25">
        <f t="shared" si="26"/>
        <v>0</v>
      </c>
      <c r="H73" s="37">
        <f t="shared" si="28"/>
        <v>0</v>
      </c>
      <c r="I73" s="39">
        <f t="shared" si="28"/>
        <v>0</v>
      </c>
      <c r="J73" s="37">
        <f aca="true" t="shared" si="34" ref="J73:AE73">J79+J85</f>
        <v>0</v>
      </c>
      <c r="K73" s="37">
        <f>K79+K85</f>
        <v>0</v>
      </c>
      <c r="L73" s="37">
        <f t="shared" si="34"/>
        <v>0</v>
      </c>
      <c r="M73" s="37">
        <f t="shared" si="34"/>
        <v>0</v>
      </c>
      <c r="N73" s="37">
        <f t="shared" si="34"/>
        <v>0</v>
      </c>
      <c r="O73" s="37">
        <f t="shared" si="34"/>
        <v>0</v>
      </c>
      <c r="P73" s="37">
        <f t="shared" si="34"/>
        <v>0</v>
      </c>
      <c r="Q73" s="37">
        <f t="shared" si="34"/>
        <v>0</v>
      </c>
      <c r="R73" s="37">
        <f t="shared" si="34"/>
        <v>0</v>
      </c>
      <c r="S73" s="37">
        <f t="shared" si="34"/>
        <v>0</v>
      </c>
      <c r="T73" s="37">
        <f t="shared" si="34"/>
        <v>0</v>
      </c>
      <c r="U73" s="37">
        <f t="shared" si="34"/>
        <v>0</v>
      </c>
      <c r="V73" s="37">
        <f t="shared" si="34"/>
        <v>0</v>
      </c>
      <c r="W73" s="37">
        <f t="shared" si="34"/>
        <v>0</v>
      </c>
      <c r="X73" s="37">
        <f t="shared" si="34"/>
        <v>0</v>
      </c>
      <c r="Y73" s="37">
        <f t="shared" si="34"/>
        <v>0</v>
      </c>
      <c r="Z73" s="37">
        <f t="shared" si="34"/>
        <v>0</v>
      </c>
      <c r="AA73" s="37">
        <f t="shared" si="34"/>
        <v>0</v>
      </c>
      <c r="AB73" s="37">
        <f t="shared" si="34"/>
        <v>0</v>
      </c>
      <c r="AC73" s="37">
        <f t="shared" si="34"/>
        <v>0</v>
      </c>
      <c r="AD73" s="37">
        <f t="shared" si="34"/>
        <v>0</v>
      </c>
      <c r="AE73" s="37">
        <f t="shared" si="34"/>
        <v>0</v>
      </c>
      <c r="AF73" s="47"/>
    </row>
    <row r="74" spans="1:32" s="26" customFormat="1" ht="112.5">
      <c r="A74" s="24" t="s">
        <v>34</v>
      </c>
      <c r="B74" s="39">
        <f>B75</f>
        <v>1028.7</v>
      </c>
      <c r="C74" s="39">
        <f>C75</f>
        <v>0</v>
      </c>
      <c r="D74" s="39">
        <f>D75</f>
        <v>0</v>
      </c>
      <c r="E74" s="39">
        <f>E75</f>
        <v>0</v>
      </c>
      <c r="F74" s="25">
        <f>E74/B74*100</f>
        <v>0</v>
      </c>
      <c r="G74" s="25">
        <f t="shared" si="26"/>
        <v>0</v>
      </c>
      <c r="H74" s="39">
        <f aca="true" t="shared" si="35" ref="H74:AE74">H75</f>
        <v>0</v>
      </c>
      <c r="I74" s="39">
        <f t="shared" si="35"/>
        <v>0</v>
      </c>
      <c r="J74" s="39">
        <f t="shared" si="35"/>
        <v>0</v>
      </c>
      <c r="K74" s="39">
        <f t="shared" si="35"/>
        <v>0</v>
      </c>
      <c r="L74" s="39">
        <f t="shared" si="35"/>
        <v>0</v>
      </c>
      <c r="M74" s="39">
        <f t="shared" si="35"/>
        <v>0</v>
      </c>
      <c r="N74" s="39">
        <f t="shared" si="35"/>
        <v>0</v>
      </c>
      <c r="O74" s="39">
        <f t="shared" si="35"/>
        <v>0</v>
      </c>
      <c r="P74" s="39">
        <f t="shared" si="35"/>
        <v>0</v>
      </c>
      <c r="Q74" s="39">
        <f t="shared" si="35"/>
        <v>0</v>
      </c>
      <c r="R74" s="39">
        <f t="shared" si="35"/>
        <v>0</v>
      </c>
      <c r="S74" s="39">
        <f t="shared" si="35"/>
        <v>0</v>
      </c>
      <c r="T74" s="39">
        <f t="shared" si="35"/>
        <v>0</v>
      </c>
      <c r="U74" s="39">
        <f t="shared" si="35"/>
        <v>0</v>
      </c>
      <c r="V74" s="39">
        <f t="shared" si="35"/>
        <v>308.6</v>
      </c>
      <c r="W74" s="39">
        <f t="shared" si="35"/>
        <v>0</v>
      </c>
      <c r="X74" s="39">
        <f t="shared" si="35"/>
        <v>720.1</v>
      </c>
      <c r="Y74" s="39">
        <f t="shared" si="35"/>
        <v>0</v>
      </c>
      <c r="Z74" s="39">
        <f t="shared" si="35"/>
        <v>0</v>
      </c>
      <c r="AA74" s="39">
        <f t="shared" si="35"/>
        <v>0</v>
      </c>
      <c r="AB74" s="39">
        <f t="shared" si="35"/>
        <v>0</v>
      </c>
      <c r="AC74" s="39">
        <f t="shared" si="35"/>
        <v>0</v>
      </c>
      <c r="AD74" s="39">
        <f t="shared" si="35"/>
        <v>0</v>
      </c>
      <c r="AE74" s="39">
        <f t="shared" si="35"/>
        <v>0</v>
      </c>
      <c r="AF74" s="61"/>
    </row>
    <row r="75" spans="1:32" s="12" customFormat="1" ht="18.75">
      <c r="A75" s="3" t="s">
        <v>17</v>
      </c>
      <c r="B75" s="37">
        <f>SUM(B76:B79)</f>
        <v>1028.7</v>
      </c>
      <c r="C75" s="37">
        <f>SUM(C76:C79)</f>
        <v>0</v>
      </c>
      <c r="D75" s="37">
        <f>SUM(D76:D79)</f>
        <v>0</v>
      </c>
      <c r="E75" s="37">
        <f>SUM(E76:E79)</f>
        <v>0</v>
      </c>
      <c r="F75" s="25">
        <f>E75/B75*100</f>
        <v>0</v>
      </c>
      <c r="G75" s="25">
        <f t="shared" si="26"/>
        <v>0</v>
      </c>
      <c r="H75" s="37">
        <f aca="true" t="shared" si="36" ref="H75:AE75">SUM(H76:H79)</f>
        <v>0</v>
      </c>
      <c r="I75" s="39">
        <f>SUM(I76:I79)</f>
        <v>0</v>
      </c>
      <c r="J75" s="37">
        <f t="shared" si="36"/>
        <v>0</v>
      </c>
      <c r="K75" s="37">
        <f>SUM(K76:K79)</f>
        <v>0</v>
      </c>
      <c r="L75" s="37">
        <f t="shared" si="36"/>
        <v>0</v>
      </c>
      <c r="M75" s="37">
        <f t="shared" si="36"/>
        <v>0</v>
      </c>
      <c r="N75" s="37">
        <f t="shared" si="36"/>
        <v>0</v>
      </c>
      <c r="O75" s="37">
        <f t="shared" si="36"/>
        <v>0</v>
      </c>
      <c r="P75" s="37">
        <f t="shared" si="36"/>
        <v>0</v>
      </c>
      <c r="Q75" s="37">
        <f t="shared" si="36"/>
        <v>0</v>
      </c>
      <c r="R75" s="37">
        <f t="shared" si="36"/>
        <v>0</v>
      </c>
      <c r="S75" s="37">
        <f t="shared" si="36"/>
        <v>0</v>
      </c>
      <c r="T75" s="37">
        <f t="shared" si="36"/>
        <v>0</v>
      </c>
      <c r="U75" s="37">
        <f t="shared" si="36"/>
        <v>0</v>
      </c>
      <c r="V75" s="37">
        <f t="shared" si="36"/>
        <v>308.6</v>
      </c>
      <c r="W75" s="37">
        <f t="shared" si="36"/>
        <v>0</v>
      </c>
      <c r="X75" s="37">
        <f t="shared" si="36"/>
        <v>720.1</v>
      </c>
      <c r="Y75" s="37">
        <f t="shared" si="36"/>
        <v>0</v>
      </c>
      <c r="Z75" s="37">
        <f t="shared" si="36"/>
        <v>0</v>
      </c>
      <c r="AA75" s="37">
        <f t="shared" si="36"/>
        <v>0</v>
      </c>
      <c r="AB75" s="37">
        <f t="shared" si="36"/>
        <v>0</v>
      </c>
      <c r="AC75" s="37">
        <f t="shared" si="36"/>
        <v>0</v>
      </c>
      <c r="AD75" s="37">
        <f t="shared" si="36"/>
        <v>0</v>
      </c>
      <c r="AE75" s="37">
        <f t="shared" si="36"/>
        <v>0</v>
      </c>
      <c r="AF75" s="62"/>
    </row>
    <row r="76" spans="1:32" s="12" customFormat="1" ht="18.75">
      <c r="A76" s="2" t="s">
        <v>13</v>
      </c>
      <c r="B76" s="38">
        <f>H76+J76+L76+N76+P76+R76+T76+V76+X76+Z76+AB76+AD76</f>
        <v>0</v>
      </c>
      <c r="C76" s="38">
        <f>H76</f>
        <v>0</v>
      </c>
      <c r="D76" s="38">
        <f>C76</f>
        <v>0</v>
      </c>
      <c r="E76" s="38">
        <f>I76</f>
        <v>0</v>
      </c>
      <c r="F76" s="35">
        <f>IF(E76=0,0,E76/B76*100)</f>
        <v>0</v>
      </c>
      <c r="G76" s="35">
        <f t="shared" si="26"/>
        <v>0</v>
      </c>
      <c r="H76" s="38">
        <v>0</v>
      </c>
      <c r="I76" s="44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62"/>
    </row>
    <row r="77" spans="1:32" s="12" customFormat="1" ht="18.75">
      <c r="A77" s="2" t="s">
        <v>14</v>
      </c>
      <c r="B77" s="38">
        <f>H77+J77+L77+N77+P77+R77+T77+V77+X77+Z77+AB77+AD77</f>
        <v>1028.7</v>
      </c>
      <c r="C77" s="38">
        <f>H77</f>
        <v>0</v>
      </c>
      <c r="D77" s="38">
        <f>C77</f>
        <v>0</v>
      </c>
      <c r="E77" s="38">
        <f>I77</f>
        <v>0</v>
      </c>
      <c r="F77" s="35">
        <f>IF(E77=0,0,E77/B77*100)</f>
        <v>0</v>
      </c>
      <c r="G77" s="35">
        <f t="shared" si="26"/>
        <v>0</v>
      </c>
      <c r="H77" s="38">
        <v>0</v>
      </c>
      <c r="I77" s="44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308.6</v>
      </c>
      <c r="W77" s="38">
        <v>0</v>
      </c>
      <c r="X77" s="38">
        <v>720.1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62"/>
    </row>
    <row r="78" spans="1:32" s="12" customFormat="1" ht="18.75">
      <c r="A78" s="2" t="s">
        <v>15</v>
      </c>
      <c r="B78" s="38">
        <f>H78+J78+L78+N78+P78+R78+T78+V78+X78+Z78+AB78+AD78</f>
        <v>0</v>
      </c>
      <c r="C78" s="38">
        <f>H78</f>
        <v>0</v>
      </c>
      <c r="D78" s="38">
        <f>C78</f>
        <v>0</v>
      </c>
      <c r="E78" s="38">
        <f>I78</f>
        <v>0</v>
      </c>
      <c r="F78" s="35">
        <f>IF(E78=0,0,E78/B78*100)</f>
        <v>0</v>
      </c>
      <c r="G78" s="35">
        <f t="shared" si="26"/>
        <v>0</v>
      </c>
      <c r="H78" s="38">
        <v>0</v>
      </c>
      <c r="I78" s="44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62"/>
    </row>
    <row r="79" spans="1:32" s="12" customFormat="1" ht="18.75">
      <c r="A79" s="2" t="s">
        <v>16</v>
      </c>
      <c r="B79" s="38">
        <f>H79+J79+L79+N79+P79+R79+T79+V79+X79+Z79+AB79+AD79</f>
        <v>0</v>
      </c>
      <c r="C79" s="38">
        <f>H79</f>
        <v>0</v>
      </c>
      <c r="D79" s="38">
        <f>C79</f>
        <v>0</v>
      </c>
      <c r="E79" s="38">
        <f>I79</f>
        <v>0</v>
      </c>
      <c r="F79" s="35">
        <f>IF(E79=0,0,E79/B79*100)</f>
        <v>0</v>
      </c>
      <c r="G79" s="35">
        <f t="shared" si="26"/>
        <v>0</v>
      </c>
      <c r="H79" s="38">
        <v>0</v>
      </c>
      <c r="I79" s="44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63"/>
    </row>
    <row r="80" spans="1:32" s="26" customFormat="1" ht="75">
      <c r="A80" s="24" t="s">
        <v>35</v>
      </c>
      <c r="B80" s="39">
        <f>B81</f>
        <v>703.3</v>
      </c>
      <c r="C80" s="39">
        <f>C81</f>
        <v>0</v>
      </c>
      <c r="D80" s="39">
        <f>D81</f>
        <v>0</v>
      </c>
      <c r="E80" s="39">
        <f>E81</f>
        <v>0</v>
      </c>
      <c r="F80" s="25">
        <f>E80/B80*100</f>
        <v>0</v>
      </c>
      <c r="G80" s="25">
        <f t="shared" si="26"/>
        <v>0</v>
      </c>
      <c r="H80" s="39">
        <f aca="true" t="shared" si="37" ref="H80:AE80">H81</f>
        <v>0</v>
      </c>
      <c r="I80" s="39">
        <f t="shared" si="37"/>
        <v>0</v>
      </c>
      <c r="J80" s="39">
        <f t="shared" si="37"/>
        <v>703.3</v>
      </c>
      <c r="K80" s="39">
        <f t="shared" si="37"/>
        <v>0</v>
      </c>
      <c r="L80" s="39">
        <f t="shared" si="37"/>
        <v>0</v>
      </c>
      <c r="M80" s="39">
        <f t="shared" si="37"/>
        <v>0</v>
      </c>
      <c r="N80" s="39">
        <f t="shared" si="37"/>
        <v>0</v>
      </c>
      <c r="O80" s="39">
        <f t="shared" si="37"/>
        <v>0</v>
      </c>
      <c r="P80" s="39">
        <f t="shared" si="37"/>
        <v>0</v>
      </c>
      <c r="Q80" s="39">
        <f t="shared" si="37"/>
        <v>0</v>
      </c>
      <c r="R80" s="39">
        <f t="shared" si="37"/>
        <v>0</v>
      </c>
      <c r="S80" s="39">
        <f t="shared" si="37"/>
        <v>0</v>
      </c>
      <c r="T80" s="39">
        <f t="shared" si="37"/>
        <v>0</v>
      </c>
      <c r="U80" s="39">
        <f t="shared" si="37"/>
        <v>0</v>
      </c>
      <c r="V80" s="39">
        <f t="shared" si="37"/>
        <v>0</v>
      </c>
      <c r="W80" s="39">
        <f t="shared" si="37"/>
        <v>0</v>
      </c>
      <c r="X80" s="39">
        <f t="shared" si="37"/>
        <v>0</v>
      </c>
      <c r="Y80" s="39">
        <f t="shared" si="37"/>
        <v>0</v>
      </c>
      <c r="Z80" s="39">
        <f t="shared" si="37"/>
        <v>0</v>
      </c>
      <c r="AA80" s="39">
        <f t="shared" si="37"/>
        <v>0</v>
      </c>
      <c r="AB80" s="39">
        <f t="shared" si="37"/>
        <v>0</v>
      </c>
      <c r="AC80" s="39">
        <f t="shared" si="37"/>
        <v>0</v>
      </c>
      <c r="AD80" s="39">
        <f t="shared" si="37"/>
        <v>0</v>
      </c>
      <c r="AE80" s="39">
        <f t="shared" si="37"/>
        <v>0</v>
      </c>
      <c r="AF80" s="61"/>
    </row>
    <row r="81" spans="1:32" s="12" customFormat="1" ht="18.75">
      <c r="A81" s="3" t="s">
        <v>17</v>
      </c>
      <c r="B81" s="37">
        <f>SUM(B82:B85)</f>
        <v>703.3</v>
      </c>
      <c r="C81" s="37">
        <f>SUM(C82:C85)</f>
        <v>0</v>
      </c>
      <c r="D81" s="37">
        <f>SUM(D82:D85)</f>
        <v>0</v>
      </c>
      <c r="E81" s="37">
        <f>SUM(E82:E85)</f>
        <v>0</v>
      </c>
      <c r="F81" s="25">
        <f>E81/B81*100</f>
        <v>0</v>
      </c>
      <c r="G81" s="25">
        <f t="shared" si="26"/>
        <v>0</v>
      </c>
      <c r="H81" s="37">
        <f aca="true" t="shared" si="38" ref="H81:AE81">SUM(H82:H85)</f>
        <v>0</v>
      </c>
      <c r="I81" s="39">
        <f>SUM(I82:I85)</f>
        <v>0</v>
      </c>
      <c r="J81" s="37">
        <f t="shared" si="38"/>
        <v>703.3</v>
      </c>
      <c r="K81" s="37">
        <f>SUM(K82:K85)</f>
        <v>0</v>
      </c>
      <c r="L81" s="37">
        <f t="shared" si="38"/>
        <v>0</v>
      </c>
      <c r="M81" s="37">
        <f t="shared" si="38"/>
        <v>0</v>
      </c>
      <c r="N81" s="37">
        <f t="shared" si="38"/>
        <v>0</v>
      </c>
      <c r="O81" s="37">
        <f t="shared" si="38"/>
        <v>0</v>
      </c>
      <c r="P81" s="37">
        <f t="shared" si="38"/>
        <v>0</v>
      </c>
      <c r="Q81" s="37">
        <f t="shared" si="38"/>
        <v>0</v>
      </c>
      <c r="R81" s="37">
        <f t="shared" si="38"/>
        <v>0</v>
      </c>
      <c r="S81" s="37">
        <f t="shared" si="38"/>
        <v>0</v>
      </c>
      <c r="T81" s="37">
        <f t="shared" si="38"/>
        <v>0</v>
      </c>
      <c r="U81" s="37">
        <f t="shared" si="38"/>
        <v>0</v>
      </c>
      <c r="V81" s="37">
        <f t="shared" si="38"/>
        <v>0</v>
      </c>
      <c r="W81" s="37">
        <f t="shared" si="38"/>
        <v>0</v>
      </c>
      <c r="X81" s="37">
        <f t="shared" si="38"/>
        <v>0</v>
      </c>
      <c r="Y81" s="37">
        <f t="shared" si="38"/>
        <v>0</v>
      </c>
      <c r="Z81" s="37">
        <f t="shared" si="38"/>
        <v>0</v>
      </c>
      <c r="AA81" s="37">
        <f t="shared" si="38"/>
        <v>0</v>
      </c>
      <c r="AB81" s="37">
        <f t="shared" si="38"/>
        <v>0</v>
      </c>
      <c r="AC81" s="37">
        <f t="shared" si="38"/>
        <v>0</v>
      </c>
      <c r="AD81" s="37">
        <f t="shared" si="38"/>
        <v>0</v>
      </c>
      <c r="AE81" s="37">
        <f t="shared" si="38"/>
        <v>0</v>
      </c>
      <c r="AF81" s="62"/>
    </row>
    <row r="82" spans="1:32" s="12" customFormat="1" ht="18.75">
      <c r="A82" s="2" t="s">
        <v>13</v>
      </c>
      <c r="B82" s="38">
        <f>H82+J82+L82+N82+P82+R82+T82+V82+X82+Z82+AB82+AD82</f>
        <v>0</v>
      </c>
      <c r="C82" s="38">
        <f>H82</f>
        <v>0</v>
      </c>
      <c r="D82" s="38">
        <f>C82</f>
        <v>0</v>
      </c>
      <c r="E82" s="38">
        <f>I82</f>
        <v>0</v>
      </c>
      <c r="F82" s="35">
        <f>IF(E82=0,0,E82/B82*100)</f>
        <v>0</v>
      </c>
      <c r="G82" s="35">
        <f t="shared" si="26"/>
        <v>0</v>
      </c>
      <c r="H82" s="38">
        <v>0</v>
      </c>
      <c r="I82" s="44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62"/>
    </row>
    <row r="83" spans="1:32" s="12" customFormat="1" ht="18.75">
      <c r="A83" s="2" t="s">
        <v>14</v>
      </c>
      <c r="B83" s="38">
        <f>H83+J83+L83+N83+P83+R83+T83+V83+X83+Z83+AB83+AD83</f>
        <v>703.3</v>
      </c>
      <c r="C83" s="38">
        <f>H83</f>
        <v>0</v>
      </c>
      <c r="D83" s="38">
        <f>C83</f>
        <v>0</v>
      </c>
      <c r="E83" s="38">
        <f>I83</f>
        <v>0</v>
      </c>
      <c r="F83" s="35">
        <f>IF(E83=0,0,E83/B83*100)</f>
        <v>0</v>
      </c>
      <c r="G83" s="35">
        <f t="shared" si="26"/>
        <v>0</v>
      </c>
      <c r="H83" s="38">
        <v>0</v>
      </c>
      <c r="I83" s="44">
        <v>0</v>
      </c>
      <c r="J83" s="38">
        <v>703.3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62"/>
    </row>
    <row r="84" spans="1:32" s="12" customFormat="1" ht="18.75">
      <c r="A84" s="2" t="s">
        <v>15</v>
      </c>
      <c r="B84" s="38">
        <f>H84+J84+L84+N84+P84+R84+T84+V84+X84+Z84+AB84+AD84</f>
        <v>0</v>
      </c>
      <c r="C84" s="38">
        <f>H84</f>
        <v>0</v>
      </c>
      <c r="D84" s="38">
        <f>C84</f>
        <v>0</v>
      </c>
      <c r="E84" s="38">
        <f>I84</f>
        <v>0</v>
      </c>
      <c r="F84" s="35">
        <f>IF(E84=0,0,E84/B84*100)</f>
        <v>0</v>
      </c>
      <c r="G84" s="35">
        <f t="shared" si="26"/>
        <v>0</v>
      </c>
      <c r="H84" s="38">
        <v>0</v>
      </c>
      <c r="I84" s="44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62"/>
    </row>
    <row r="85" spans="1:32" s="12" customFormat="1" ht="18.75">
      <c r="A85" s="2" t="s">
        <v>16</v>
      </c>
      <c r="B85" s="38">
        <f>H85+J85+L85+N85+P85+R85+T85+V85+X85+Z85+AB85+AD85</f>
        <v>0</v>
      </c>
      <c r="C85" s="38">
        <f>H85</f>
        <v>0</v>
      </c>
      <c r="D85" s="38">
        <f>C85</f>
        <v>0</v>
      </c>
      <c r="E85" s="38">
        <f>I85</f>
        <v>0</v>
      </c>
      <c r="F85" s="35">
        <f>IF(E85=0,0,E85/B85*100)</f>
        <v>0</v>
      </c>
      <c r="G85" s="35">
        <f t="shared" si="26"/>
        <v>0</v>
      </c>
      <c r="H85" s="38">
        <v>0</v>
      </c>
      <c r="I85" s="44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63"/>
    </row>
    <row r="86" spans="1:32" s="23" customFormat="1" ht="75">
      <c r="A86" s="21" t="s">
        <v>36</v>
      </c>
      <c r="B86" s="36">
        <f>B87</f>
        <v>210388</v>
      </c>
      <c r="C86" s="36">
        <f>C87</f>
        <v>31059.48</v>
      </c>
      <c r="D86" s="36">
        <f>D87</f>
        <v>31059.48</v>
      </c>
      <c r="E86" s="36">
        <f>E87</f>
        <v>22272.15</v>
      </c>
      <c r="F86" s="22">
        <f>E86/B86*100</f>
        <v>10.58622640074529</v>
      </c>
      <c r="G86" s="22">
        <f>E86/C86*100</f>
        <v>71.70805821604226</v>
      </c>
      <c r="H86" s="36">
        <f aca="true" t="shared" si="39" ref="H86:AE86">H87</f>
        <v>31059.48</v>
      </c>
      <c r="I86" s="36">
        <f t="shared" si="39"/>
        <v>22272.15</v>
      </c>
      <c r="J86" s="36">
        <f t="shared" si="39"/>
        <v>18632.64</v>
      </c>
      <c r="K86" s="36">
        <f t="shared" si="39"/>
        <v>0</v>
      </c>
      <c r="L86" s="36">
        <f t="shared" si="39"/>
        <v>11935.96</v>
      </c>
      <c r="M86" s="36">
        <f t="shared" si="39"/>
        <v>0</v>
      </c>
      <c r="N86" s="36">
        <f t="shared" si="39"/>
        <v>23493.84</v>
      </c>
      <c r="O86" s="36">
        <f t="shared" si="39"/>
        <v>0</v>
      </c>
      <c r="P86" s="36">
        <f t="shared" si="39"/>
        <v>15841.89</v>
      </c>
      <c r="Q86" s="36">
        <f t="shared" si="39"/>
        <v>0</v>
      </c>
      <c r="R86" s="36">
        <f t="shared" si="39"/>
        <v>14639.150000000001</v>
      </c>
      <c r="S86" s="36">
        <f t="shared" si="39"/>
        <v>0</v>
      </c>
      <c r="T86" s="36">
        <f t="shared" si="39"/>
        <v>25895.92</v>
      </c>
      <c r="U86" s="36">
        <f t="shared" si="39"/>
        <v>0</v>
      </c>
      <c r="V86" s="36">
        <f t="shared" si="39"/>
        <v>10999.09</v>
      </c>
      <c r="W86" s="36">
        <f t="shared" si="39"/>
        <v>0</v>
      </c>
      <c r="X86" s="36">
        <f t="shared" si="39"/>
        <v>9915.88</v>
      </c>
      <c r="Y86" s="36">
        <f t="shared" si="39"/>
        <v>0</v>
      </c>
      <c r="Z86" s="36">
        <f t="shared" si="39"/>
        <v>17959.02</v>
      </c>
      <c r="AA86" s="36">
        <f t="shared" si="39"/>
        <v>0</v>
      </c>
      <c r="AB86" s="36">
        <f t="shared" si="39"/>
        <v>10333.150000000001</v>
      </c>
      <c r="AC86" s="36">
        <f t="shared" si="39"/>
        <v>0</v>
      </c>
      <c r="AD86" s="36">
        <f t="shared" si="39"/>
        <v>19681.98</v>
      </c>
      <c r="AE86" s="36">
        <f t="shared" si="39"/>
        <v>0</v>
      </c>
      <c r="AF86" s="46"/>
    </row>
    <row r="87" spans="1:32" s="12" customFormat="1" ht="18.75">
      <c r="A87" s="3" t="s">
        <v>17</v>
      </c>
      <c r="B87" s="37">
        <f>SUM(B88:B91)</f>
        <v>210388</v>
      </c>
      <c r="C87" s="37">
        <f>SUM(C88:C91)</f>
        <v>31059.48</v>
      </c>
      <c r="D87" s="37">
        <f>SUM(D88:D91)</f>
        <v>31059.48</v>
      </c>
      <c r="E87" s="37">
        <f>SUM(E88:E91)</f>
        <v>22272.15</v>
      </c>
      <c r="F87" s="25">
        <f>E87/B87*100</f>
        <v>10.58622640074529</v>
      </c>
      <c r="G87" s="25">
        <f>E87/C87*100</f>
        <v>71.70805821604226</v>
      </c>
      <c r="H87" s="37">
        <f aca="true" t="shared" si="40" ref="H87:I91">H93+H99+H105</f>
        <v>31059.48</v>
      </c>
      <c r="I87" s="39">
        <f t="shared" si="40"/>
        <v>22272.15</v>
      </c>
      <c r="J87" s="37">
        <f aca="true" t="shared" si="41" ref="J87:AD87">J93+J99+J105</f>
        <v>18632.64</v>
      </c>
      <c r="K87" s="37">
        <f>K93+K99+K105</f>
        <v>0</v>
      </c>
      <c r="L87" s="37">
        <f t="shared" si="41"/>
        <v>11935.96</v>
      </c>
      <c r="M87" s="37">
        <f>M93+M99+M105</f>
        <v>0</v>
      </c>
      <c r="N87" s="37">
        <f t="shared" si="41"/>
        <v>23493.84</v>
      </c>
      <c r="O87" s="37">
        <f>O93+O99+O105</f>
        <v>0</v>
      </c>
      <c r="P87" s="37">
        <f t="shared" si="41"/>
        <v>15841.89</v>
      </c>
      <c r="Q87" s="37">
        <f>Q93+Q99+Q105</f>
        <v>0</v>
      </c>
      <c r="R87" s="37">
        <f t="shared" si="41"/>
        <v>14639.150000000001</v>
      </c>
      <c r="S87" s="37">
        <f>S93+S99+S105</f>
        <v>0</v>
      </c>
      <c r="T87" s="37">
        <f t="shared" si="41"/>
        <v>25895.92</v>
      </c>
      <c r="U87" s="37">
        <f>U93+U99+U105</f>
        <v>0</v>
      </c>
      <c r="V87" s="37">
        <f t="shared" si="41"/>
        <v>10999.09</v>
      </c>
      <c r="W87" s="37">
        <f>W93+W99+W105</f>
        <v>0</v>
      </c>
      <c r="X87" s="37">
        <f t="shared" si="41"/>
        <v>9915.88</v>
      </c>
      <c r="Y87" s="37">
        <f>Y93+Y99+Y105</f>
        <v>0</v>
      </c>
      <c r="Z87" s="37">
        <f t="shared" si="41"/>
        <v>17959.02</v>
      </c>
      <c r="AA87" s="37">
        <f>AA93+AA99+AA105</f>
        <v>0</v>
      </c>
      <c r="AB87" s="37">
        <f t="shared" si="41"/>
        <v>10333.150000000001</v>
      </c>
      <c r="AC87" s="37">
        <f>AC93+AC99+AC105</f>
        <v>0</v>
      </c>
      <c r="AD87" s="37">
        <f t="shared" si="41"/>
        <v>19681.98</v>
      </c>
      <c r="AE87" s="37">
        <f>AE93+AE99+AE105</f>
        <v>0</v>
      </c>
      <c r="AF87" s="47"/>
    </row>
    <row r="88" spans="1:32" s="12" customFormat="1" ht="18.75">
      <c r="A88" s="2" t="s">
        <v>13</v>
      </c>
      <c r="B88" s="37">
        <f aca="true" t="shared" si="42" ref="B88:E91">B94+B100+B106</f>
        <v>0</v>
      </c>
      <c r="C88" s="37">
        <f t="shared" si="42"/>
        <v>0</v>
      </c>
      <c r="D88" s="37">
        <f t="shared" si="42"/>
        <v>0</v>
      </c>
      <c r="E88" s="37">
        <f t="shared" si="42"/>
        <v>0</v>
      </c>
      <c r="F88" s="25">
        <f>IF(E88=0,0,E88/B88*100)</f>
        <v>0</v>
      </c>
      <c r="G88" s="25">
        <f>IF(E88=0,0,E88/C88*100)</f>
        <v>0</v>
      </c>
      <c r="H88" s="37">
        <f t="shared" si="40"/>
        <v>0</v>
      </c>
      <c r="I88" s="39">
        <f t="shared" si="40"/>
        <v>0</v>
      </c>
      <c r="J88" s="37">
        <f aca="true" t="shared" si="43" ref="J88:AE88">J94+J100+J106</f>
        <v>0</v>
      </c>
      <c r="K88" s="37">
        <f>K94+K100+K106</f>
        <v>0</v>
      </c>
      <c r="L88" s="37">
        <f t="shared" si="43"/>
        <v>0</v>
      </c>
      <c r="M88" s="37">
        <f t="shared" si="43"/>
        <v>0</v>
      </c>
      <c r="N88" s="37">
        <f t="shared" si="43"/>
        <v>0</v>
      </c>
      <c r="O88" s="37">
        <f t="shared" si="43"/>
        <v>0</v>
      </c>
      <c r="P88" s="37">
        <f t="shared" si="43"/>
        <v>0</v>
      </c>
      <c r="Q88" s="37">
        <f t="shared" si="43"/>
        <v>0</v>
      </c>
      <c r="R88" s="37">
        <f t="shared" si="43"/>
        <v>0</v>
      </c>
      <c r="S88" s="37">
        <f t="shared" si="43"/>
        <v>0</v>
      </c>
      <c r="T88" s="37">
        <f t="shared" si="43"/>
        <v>0</v>
      </c>
      <c r="U88" s="37">
        <f t="shared" si="43"/>
        <v>0</v>
      </c>
      <c r="V88" s="37">
        <f t="shared" si="43"/>
        <v>0</v>
      </c>
      <c r="W88" s="37">
        <f t="shared" si="43"/>
        <v>0</v>
      </c>
      <c r="X88" s="37">
        <f t="shared" si="43"/>
        <v>0</v>
      </c>
      <c r="Y88" s="37">
        <f t="shared" si="43"/>
        <v>0</v>
      </c>
      <c r="Z88" s="37">
        <f t="shared" si="43"/>
        <v>0</v>
      </c>
      <c r="AA88" s="37">
        <f t="shared" si="43"/>
        <v>0</v>
      </c>
      <c r="AB88" s="37">
        <f t="shared" si="43"/>
        <v>0</v>
      </c>
      <c r="AC88" s="37">
        <f t="shared" si="43"/>
        <v>0</v>
      </c>
      <c r="AD88" s="37">
        <f t="shared" si="43"/>
        <v>0</v>
      </c>
      <c r="AE88" s="37">
        <f t="shared" si="43"/>
        <v>0</v>
      </c>
      <c r="AF88" s="47"/>
    </row>
    <row r="89" spans="1:32" s="12" customFormat="1" ht="18.75">
      <c r="A89" s="2" t="s">
        <v>14</v>
      </c>
      <c r="B89" s="37">
        <f t="shared" si="42"/>
        <v>210388</v>
      </c>
      <c r="C89" s="37">
        <f t="shared" si="42"/>
        <v>31059.48</v>
      </c>
      <c r="D89" s="37">
        <f t="shared" si="42"/>
        <v>31059.48</v>
      </c>
      <c r="E89" s="37">
        <f t="shared" si="42"/>
        <v>22272.15</v>
      </c>
      <c r="F89" s="25">
        <f>IF(E89=0,0,E89/B89*100)</f>
        <v>10.58622640074529</v>
      </c>
      <c r="G89" s="25">
        <f>IF(E89=0,0,E89/C89*100)</f>
        <v>71.70805821604226</v>
      </c>
      <c r="H89" s="37">
        <f t="shared" si="40"/>
        <v>31059.48</v>
      </c>
      <c r="I89" s="39">
        <f t="shared" si="40"/>
        <v>22272.15</v>
      </c>
      <c r="J89" s="37">
        <f aca="true" t="shared" si="44" ref="J89:AE89">J95+J101+J107</f>
        <v>18632.64</v>
      </c>
      <c r="K89" s="37">
        <f>K95+K101+K107</f>
        <v>0</v>
      </c>
      <c r="L89" s="37">
        <f t="shared" si="44"/>
        <v>11935.96</v>
      </c>
      <c r="M89" s="37">
        <f t="shared" si="44"/>
        <v>0</v>
      </c>
      <c r="N89" s="37">
        <f t="shared" si="44"/>
        <v>23493.84</v>
      </c>
      <c r="O89" s="37">
        <f t="shared" si="44"/>
        <v>0</v>
      </c>
      <c r="P89" s="37">
        <f t="shared" si="44"/>
        <v>15841.89</v>
      </c>
      <c r="Q89" s="37">
        <f t="shared" si="44"/>
        <v>0</v>
      </c>
      <c r="R89" s="37">
        <f t="shared" si="44"/>
        <v>14639.150000000001</v>
      </c>
      <c r="S89" s="37">
        <f t="shared" si="44"/>
        <v>0</v>
      </c>
      <c r="T89" s="37">
        <f t="shared" si="44"/>
        <v>25895.92</v>
      </c>
      <c r="U89" s="37">
        <f t="shared" si="44"/>
        <v>0</v>
      </c>
      <c r="V89" s="37">
        <f t="shared" si="44"/>
        <v>10999.09</v>
      </c>
      <c r="W89" s="37">
        <f t="shared" si="44"/>
        <v>0</v>
      </c>
      <c r="X89" s="37">
        <f t="shared" si="44"/>
        <v>9915.88</v>
      </c>
      <c r="Y89" s="37">
        <f t="shared" si="44"/>
        <v>0</v>
      </c>
      <c r="Z89" s="37">
        <f t="shared" si="44"/>
        <v>17959.02</v>
      </c>
      <c r="AA89" s="37">
        <f t="shared" si="44"/>
        <v>0</v>
      </c>
      <c r="AB89" s="37">
        <f t="shared" si="44"/>
        <v>10333.150000000001</v>
      </c>
      <c r="AC89" s="37">
        <f t="shared" si="44"/>
        <v>0</v>
      </c>
      <c r="AD89" s="37">
        <f t="shared" si="44"/>
        <v>19681.98</v>
      </c>
      <c r="AE89" s="37">
        <f t="shared" si="44"/>
        <v>0</v>
      </c>
      <c r="AF89" s="47"/>
    </row>
    <row r="90" spans="1:32" s="12" customFormat="1" ht="18.75">
      <c r="A90" s="2" t="s">
        <v>15</v>
      </c>
      <c r="B90" s="37">
        <f t="shared" si="42"/>
        <v>0</v>
      </c>
      <c r="C90" s="37">
        <f t="shared" si="42"/>
        <v>0</v>
      </c>
      <c r="D90" s="37">
        <f t="shared" si="42"/>
        <v>0</v>
      </c>
      <c r="E90" s="37">
        <f t="shared" si="42"/>
        <v>0</v>
      </c>
      <c r="F90" s="25">
        <f>IF(E90=0,0,E90/B90*100)</f>
        <v>0</v>
      </c>
      <c r="G90" s="25">
        <f>IF(E90=0,0,E90/C90*100)</f>
        <v>0</v>
      </c>
      <c r="H90" s="37">
        <f t="shared" si="40"/>
        <v>0</v>
      </c>
      <c r="I90" s="39">
        <f t="shared" si="40"/>
        <v>0</v>
      </c>
      <c r="J90" s="37">
        <f aca="true" t="shared" si="45" ref="J90:AE90">J96+J102+J108</f>
        <v>0</v>
      </c>
      <c r="K90" s="37">
        <f>K96+K102+K108</f>
        <v>0</v>
      </c>
      <c r="L90" s="37">
        <f t="shared" si="45"/>
        <v>0</v>
      </c>
      <c r="M90" s="37">
        <f t="shared" si="45"/>
        <v>0</v>
      </c>
      <c r="N90" s="37">
        <f t="shared" si="45"/>
        <v>0</v>
      </c>
      <c r="O90" s="37">
        <f t="shared" si="45"/>
        <v>0</v>
      </c>
      <c r="P90" s="37">
        <f t="shared" si="45"/>
        <v>0</v>
      </c>
      <c r="Q90" s="37">
        <f t="shared" si="45"/>
        <v>0</v>
      </c>
      <c r="R90" s="37">
        <f t="shared" si="45"/>
        <v>0</v>
      </c>
      <c r="S90" s="37">
        <f t="shared" si="45"/>
        <v>0</v>
      </c>
      <c r="T90" s="37">
        <f t="shared" si="45"/>
        <v>0</v>
      </c>
      <c r="U90" s="37">
        <f t="shared" si="45"/>
        <v>0</v>
      </c>
      <c r="V90" s="37">
        <f t="shared" si="45"/>
        <v>0</v>
      </c>
      <c r="W90" s="37">
        <f t="shared" si="45"/>
        <v>0</v>
      </c>
      <c r="X90" s="37">
        <f t="shared" si="45"/>
        <v>0</v>
      </c>
      <c r="Y90" s="37">
        <f t="shared" si="45"/>
        <v>0</v>
      </c>
      <c r="Z90" s="37">
        <f t="shared" si="45"/>
        <v>0</v>
      </c>
      <c r="AA90" s="37">
        <f t="shared" si="45"/>
        <v>0</v>
      </c>
      <c r="AB90" s="37">
        <f t="shared" si="45"/>
        <v>0</v>
      </c>
      <c r="AC90" s="37">
        <f t="shared" si="45"/>
        <v>0</v>
      </c>
      <c r="AD90" s="37">
        <f t="shared" si="45"/>
        <v>0</v>
      </c>
      <c r="AE90" s="37">
        <f t="shared" si="45"/>
        <v>0</v>
      </c>
      <c r="AF90" s="47"/>
    </row>
    <row r="91" spans="1:32" s="12" customFormat="1" ht="18.75">
      <c r="A91" s="2" t="s">
        <v>16</v>
      </c>
      <c r="B91" s="37">
        <f t="shared" si="42"/>
        <v>0</v>
      </c>
      <c r="C91" s="37">
        <f t="shared" si="42"/>
        <v>0</v>
      </c>
      <c r="D91" s="37">
        <f t="shared" si="42"/>
        <v>0</v>
      </c>
      <c r="E91" s="37">
        <f t="shared" si="42"/>
        <v>0</v>
      </c>
      <c r="F91" s="25">
        <f>IF(E91=0,0,E91/B91*100)</f>
        <v>0</v>
      </c>
      <c r="G91" s="25">
        <f>IF(E91=0,0,E91/C91*100)</f>
        <v>0</v>
      </c>
      <c r="H91" s="37">
        <f t="shared" si="40"/>
        <v>0</v>
      </c>
      <c r="I91" s="39">
        <f t="shared" si="40"/>
        <v>0</v>
      </c>
      <c r="J91" s="37">
        <f aca="true" t="shared" si="46" ref="J91:AE91">J97+J103+J109</f>
        <v>0</v>
      </c>
      <c r="K91" s="37">
        <f>K97+K103+K109</f>
        <v>0</v>
      </c>
      <c r="L91" s="37">
        <f t="shared" si="46"/>
        <v>0</v>
      </c>
      <c r="M91" s="37">
        <f t="shared" si="46"/>
        <v>0</v>
      </c>
      <c r="N91" s="37">
        <f t="shared" si="46"/>
        <v>0</v>
      </c>
      <c r="O91" s="37">
        <f t="shared" si="46"/>
        <v>0</v>
      </c>
      <c r="P91" s="37">
        <f t="shared" si="46"/>
        <v>0</v>
      </c>
      <c r="Q91" s="37">
        <f t="shared" si="46"/>
        <v>0</v>
      </c>
      <c r="R91" s="37">
        <f t="shared" si="46"/>
        <v>0</v>
      </c>
      <c r="S91" s="37">
        <f t="shared" si="46"/>
        <v>0</v>
      </c>
      <c r="T91" s="37">
        <f t="shared" si="46"/>
        <v>0</v>
      </c>
      <c r="U91" s="37">
        <f t="shared" si="46"/>
        <v>0</v>
      </c>
      <c r="V91" s="37">
        <f t="shared" si="46"/>
        <v>0</v>
      </c>
      <c r="W91" s="37">
        <f t="shared" si="46"/>
        <v>0</v>
      </c>
      <c r="X91" s="37">
        <f t="shared" si="46"/>
        <v>0</v>
      </c>
      <c r="Y91" s="37">
        <f t="shared" si="46"/>
        <v>0</v>
      </c>
      <c r="Z91" s="37">
        <f t="shared" si="46"/>
        <v>0</v>
      </c>
      <c r="AA91" s="37">
        <f t="shared" si="46"/>
        <v>0</v>
      </c>
      <c r="AB91" s="37">
        <f t="shared" si="46"/>
        <v>0</v>
      </c>
      <c r="AC91" s="37">
        <f t="shared" si="46"/>
        <v>0</v>
      </c>
      <c r="AD91" s="37">
        <f t="shared" si="46"/>
        <v>0</v>
      </c>
      <c r="AE91" s="37">
        <f t="shared" si="46"/>
        <v>0</v>
      </c>
      <c r="AF91" s="47"/>
    </row>
    <row r="92" spans="1:32" s="26" customFormat="1" ht="75">
      <c r="A92" s="24" t="s">
        <v>37</v>
      </c>
      <c r="B92" s="39">
        <f>B93</f>
        <v>27800.9</v>
      </c>
      <c r="C92" s="39">
        <f>C93</f>
        <v>5603.1</v>
      </c>
      <c r="D92" s="39">
        <f>D93</f>
        <v>5603.1</v>
      </c>
      <c r="E92" s="39">
        <f>E93</f>
        <v>5262.29</v>
      </c>
      <c r="F92" s="25">
        <f>E92/B92*100</f>
        <v>18.928487926649858</v>
      </c>
      <c r="G92" s="25">
        <f>E92/C92*100</f>
        <v>93.91747425532294</v>
      </c>
      <c r="H92" s="39">
        <f aca="true" t="shared" si="47" ref="H92:AE92">H93</f>
        <v>5603.1</v>
      </c>
      <c r="I92" s="39">
        <f t="shared" si="47"/>
        <v>5262.29</v>
      </c>
      <c r="J92" s="39">
        <f t="shared" si="47"/>
        <v>2400.1</v>
      </c>
      <c r="K92" s="39">
        <f t="shared" si="47"/>
        <v>0</v>
      </c>
      <c r="L92" s="39">
        <f t="shared" si="47"/>
        <v>954.2</v>
      </c>
      <c r="M92" s="39">
        <f t="shared" si="47"/>
        <v>0</v>
      </c>
      <c r="N92" s="39">
        <f t="shared" si="47"/>
        <v>2468</v>
      </c>
      <c r="O92" s="39">
        <f t="shared" si="47"/>
        <v>0</v>
      </c>
      <c r="P92" s="39">
        <f t="shared" si="47"/>
        <v>1918.8</v>
      </c>
      <c r="Q92" s="39">
        <f t="shared" si="47"/>
        <v>0</v>
      </c>
      <c r="R92" s="39">
        <f t="shared" si="47"/>
        <v>1944.2</v>
      </c>
      <c r="S92" s="39">
        <f t="shared" si="47"/>
        <v>0</v>
      </c>
      <c r="T92" s="39">
        <f t="shared" si="47"/>
        <v>2764.9</v>
      </c>
      <c r="U92" s="39">
        <f t="shared" si="47"/>
        <v>0</v>
      </c>
      <c r="V92" s="39">
        <f t="shared" si="47"/>
        <v>1249.9</v>
      </c>
      <c r="W92" s="39">
        <f t="shared" si="47"/>
        <v>0</v>
      </c>
      <c r="X92" s="39">
        <f t="shared" si="47"/>
        <v>1064.6</v>
      </c>
      <c r="Y92" s="39">
        <f t="shared" si="47"/>
        <v>0</v>
      </c>
      <c r="Z92" s="39">
        <f t="shared" si="47"/>
        <v>1910.8</v>
      </c>
      <c r="AA92" s="39">
        <f t="shared" si="47"/>
        <v>0</v>
      </c>
      <c r="AB92" s="39">
        <f t="shared" si="47"/>
        <v>1127.8</v>
      </c>
      <c r="AC92" s="39">
        <f t="shared" si="47"/>
        <v>0</v>
      </c>
      <c r="AD92" s="39">
        <f t="shared" si="47"/>
        <v>4394.5</v>
      </c>
      <c r="AE92" s="39">
        <f t="shared" si="47"/>
        <v>0</v>
      </c>
      <c r="AF92" s="61" t="s">
        <v>52</v>
      </c>
    </row>
    <row r="93" spans="1:32" s="12" customFormat="1" ht="18.75">
      <c r="A93" s="3" t="s">
        <v>17</v>
      </c>
      <c r="B93" s="37">
        <f>SUM(B94:B97)</f>
        <v>27800.9</v>
      </c>
      <c r="C93" s="37">
        <f>SUM(C94:C97)</f>
        <v>5603.1</v>
      </c>
      <c r="D93" s="37">
        <f>SUM(D94:D97)</f>
        <v>5603.1</v>
      </c>
      <c r="E93" s="37">
        <f>SUM(E94:E97)</f>
        <v>5262.29</v>
      </c>
      <c r="F93" s="25">
        <f>E93/B93*100</f>
        <v>18.928487926649858</v>
      </c>
      <c r="G93" s="25">
        <f>E93/C93*100</f>
        <v>93.91747425532294</v>
      </c>
      <c r="H93" s="37">
        <f aca="true" t="shared" si="48" ref="H93:AE93">SUM(H94:H97)</f>
        <v>5603.1</v>
      </c>
      <c r="I93" s="39">
        <f>SUM(I94:I97)</f>
        <v>5262.29</v>
      </c>
      <c r="J93" s="37">
        <f t="shared" si="48"/>
        <v>2400.1</v>
      </c>
      <c r="K93" s="37">
        <f>SUM(K94:K97)</f>
        <v>0</v>
      </c>
      <c r="L93" s="37">
        <f t="shared" si="48"/>
        <v>954.2</v>
      </c>
      <c r="M93" s="37">
        <f t="shared" si="48"/>
        <v>0</v>
      </c>
      <c r="N93" s="37">
        <f t="shared" si="48"/>
        <v>2468</v>
      </c>
      <c r="O93" s="37">
        <f t="shared" si="48"/>
        <v>0</v>
      </c>
      <c r="P93" s="37">
        <f t="shared" si="48"/>
        <v>1918.8</v>
      </c>
      <c r="Q93" s="37">
        <f t="shared" si="48"/>
        <v>0</v>
      </c>
      <c r="R93" s="37">
        <f t="shared" si="48"/>
        <v>1944.2</v>
      </c>
      <c r="S93" s="37">
        <f t="shared" si="48"/>
        <v>0</v>
      </c>
      <c r="T93" s="37">
        <f t="shared" si="48"/>
        <v>2764.9</v>
      </c>
      <c r="U93" s="37">
        <f t="shared" si="48"/>
        <v>0</v>
      </c>
      <c r="V93" s="37">
        <f t="shared" si="48"/>
        <v>1249.9</v>
      </c>
      <c r="W93" s="37">
        <f t="shared" si="48"/>
        <v>0</v>
      </c>
      <c r="X93" s="37">
        <f t="shared" si="48"/>
        <v>1064.6</v>
      </c>
      <c r="Y93" s="37">
        <f t="shared" si="48"/>
        <v>0</v>
      </c>
      <c r="Z93" s="37">
        <f t="shared" si="48"/>
        <v>1910.8</v>
      </c>
      <c r="AA93" s="37">
        <f t="shared" si="48"/>
        <v>0</v>
      </c>
      <c r="AB93" s="37">
        <f t="shared" si="48"/>
        <v>1127.8</v>
      </c>
      <c r="AC93" s="37">
        <f t="shared" si="48"/>
        <v>0</v>
      </c>
      <c r="AD93" s="37">
        <f t="shared" si="48"/>
        <v>4394.5</v>
      </c>
      <c r="AE93" s="37">
        <f t="shared" si="48"/>
        <v>0</v>
      </c>
      <c r="AF93" s="62"/>
    </row>
    <row r="94" spans="1:32" s="12" customFormat="1" ht="18.75">
      <c r="A94" s="2" t="s">
        <v>13</v>
      </c>
      <c r="B94" s="38">
        <f>H94+J94+L94+N94+P94+R94+T94+V94+X94+Z94+AB94+AD94</f>
        <v>0</v>
      </c>
      <c r="C94" s="38">
        <f>H94</f>
        <v>0</v>
      </c>
      <c r="D94" s="38">
        <f>C94</f>
        <v>0</v>
      </c>
      <c r="E94" s="38">
        <f>I94</f>
        <v>0</v>
      </c>
      <c r="F94" s="35">
        <f>IF(E94=0,0,E94/B94*100)</f>
        <v>0</v>
      </c>
      <c r="G94" s="35">
        <f>IF(E94=0,0,E94/C94*100)</f>
        <v>0</v>
      </c>
      <c r="H94" s="38">
        <v>0</v>
      </c>
      <c r="I94" s="44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62"/>
    </row>
    <row r="95" spans="1:32" s="12" customFormat="1" ht="18.75">
      <c r="A95" s="2" t="s">
        <v>14</v>
      </c>
      <c r="B95" s="38">
        <f>H95+J95+L95+N95+P95+R95+T95+V95+X95+Z95+AB95+AD95</f>
        <v>27800.9</v>
      </c>
      <c r="C95" s="38">
        <f>H95</f>
        <v>5603.1</v>
      </c>
      <c r="D95" s="38">
        <f>C95</f>
        <v>5603.1</v>
      </c>
      <c r="E95" s="38">
        <f>I95</f>
        <v>5262.29</v>
      </c>
      <c r="F95" s="35">
        <f>IF(E95=0,0,E95/B95*100)</f>
        <v>18.928487926649858</v>
      </c>
      <c r="G95" s="35">
        <f>IF(E95=0,0,E95/C95*100)</f>
        <v>93.91747425532294</v>
      </c>
      <c r="H95" s="38">
        <v>5603.1</v>
      </c>
      <c r="I95" s="44">
        <v>5262.29</v>
      </c>
      <c r="J95" s="38">
        <v>2400.1</v>
      </c>
      <c r="K95" s="38">
        <v>0</v>
      </c>
      <c r="L95" s="38">
        <v>954.2</v>
      </c>
      <c r="M95" s="38">
        <v>0</v>
      </c>
      <c r="N95" s="38">
        <v>2468</v>
      </c>
      <c r="O95" s="38">
        <v>0</v>
      </c>
      <c r="P95" s="38">
        <v>1918.8</v>
      </c>
      <c r="Q95" s="38">
        <v>0</v>
      </c>
      <c r="R95" s="38">
        <v>1944.2</v>
      </c>
      <c r="S95" s="38">
        <v>0</v>
      </c>
      <c r="T95" s="38">
        <v>2764.9</v>
      </c>
      <c r="U95" s="38">
        <v>0</v>
      </c>
      <c r="V95" s="38">
        <v>1249.9</v>
      </c>
      <c r="W95" s="38">
        <v>0</v>
      </c>
      <c r="X95" s="38">
        <v>1064.6</v>
      </c>
      <c r="Y95" s="38">
        <v>0</v>
      </c>
      <c r="Z95" s="38">
        <v>1910.8</v>
      </c>
      <c r="AA95" s="38">
        <v>0</v>
      </c>
      <c r="AB95" s="38">
        <v>1127.8</v>
      </c>
      <c r="AC95" s="38">
        <v>0</v>
      </c>
      <c r="AD95" s="38">
        <v>4394.5</v>
      </c>
      <c r="AE95" s="38">
        <v>0</v>
      </c>
      <c r="AF95" s="62"/>
    </row>
    <row r="96" spans="1:32" s="12" customFormat="1" ht="18.75">
      <c r="A96" s="2" t="s">
        <v>15</v>
      </c>
      <c r="B96" s="38">
        <f>H96+J96+L96+N96+P96+R96+T96+V96+X96+Z96+AB96+AD96</f>
        <v>0</v>
      </c>
      <c r="C96" s="38">
        <f>H96</f>
        <v>0</v>
      </c>
      <c r="D96" s="38">
        <f>C96</f>
        <v>0</v>
      </c>
      <c r="E96" s="38">
        <f>I96</f>
        <v>0</v>
      </c>
      <c r="F96" s="35">
        <f>IF(E96=0,0,E96/B96*100)</f>
        <v>0</v>
      </c>
      <c r="G96" s="35">
        <f>IF(E96=0,0,E96/C96*100)</f>
        <v>0</v>
      </c>
      <c r="H96" s="38">
        <v>0</v>
      </c>
      <c r="I96" s="44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62"/>
    </row>
    <row r="97" spans="1:32" s="12" customFormat="1" ht="18.75">
      <c r="A97" s="2" t="s">
        <v>16</v>
      </c>
      <c r="B97" s="38">
        <f>H97+J97+L97+N97+P97+R97+T97+V97+X97+Z97+AB97+AD97</f>
        <v>0</v>
      </c>
      <c r="C97" s="38">
        <f>H97</f>
        <v>0</v>
      </c>
      <c r="D97" s="38">
        <f>C97</f>
        <v>0</v>
      </c>
      <c r="E97" s="38">
        <f>I97</f>
        <v>0</v>
      </c>
      <c r="F97" s="35">
        <f>IF(E97=0,0,E97/B97*100)</f>
        <v>0</v>
      </c>
      <c r="G97" s="35">
        <f>IF(E97=0,0,E97/C97*100)</f>
        <v>0</v>
      </c>
      <c r="H97" s="38">
        <v>0</v>
      </c>
      <c r="I97" s="44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63"/>
    </row>
    <row r="98" spans="1:32" s="26" customFormat="1" ht="75">
      <c r="A98" s="24" t="s">
        <v>38</v>
      </c>
      <c r="B98" s="39">
        <f>B99</f>
        <v>54772.8</v>
      </c>
      <c r="C98" s="39">
        <f>C99</f>
        <v>4016.45</v>
      </c>
      <c r="D98" s="39">
        <f>D99</f>
        <v>4016.45</v>
      </c>
      <c r="E98" s="39">
        <f>E99</f>
        <v>2919.18</v>
      </c>
      <c r="F98" s="25">
        <f>E98/B98*100</f>
        <v>5.329616159845763</v>
      </c>
      <c r="G98" s="25">
        <f>E98/C98*100</f>
        <v>72.68060102827123</v>
      </c>
      <c r="H98" s="39">
        <f aca="true" t="shared" si="49" ref="H98:AE98">H99</f>
        <v>4016.45</v>
      </c>
      <c r="I98" s="39">
        <f t="shared" si="49"/>
        <v>2919.18</v>
      </c>
      <c r="J98" s="39">
        <f t="shared" si="49"/>
        <v>5472.98</v>
      </c>
      <c r="K98" s="39">
        <f t="shared" si="49"/>
        <v>0</v>
      </c>
      <c r="L98" s="39">
        <f t="shared" si="49"/>
        <v>4988.77</v>
      </c>
      <c r="M98" s="39">
        <f t="shared" si="49"/>
        <v>0</v>
      </c>
      <c r="N98" s="39">
        <f t="shared" si="49"/>
        <v>6136.61</v>
      </c>
      <c r="O98" s="39">
        <f t="shared" si="49"/>
        <v>0</v>
      </c>
      <c r="P98" s="39">
        <f t="shared" si="49"/>
        <v>5006.48</v>
      </c>
      <c r="Q98" s="39">
        <f t="shared" si="49"/>
        <v>0</v>
      </c>
      <c r="R98" s="39">
        <f t="shared" si="49"/>
        <v>5363.31</v>
      </c>
      <c r="S98" s="39">
        <f t="shared" si="49"/>
        <v>0</v>
      </c>
      <c r="T98" s="39">
        <f t="shared" si="49"/>
        <v>5692.31</v>
      </c>
      <c r="U98" s="39">
        <f t="shared" si="49"/>
        <v>0</v>
      </c>
      <c r="V98" s="39">
        <f t="shared" si="49"/>
        <v>3447.21</v>
      </c>
      <c r="W98" s="39">
        <f t="shared" si="49"/>
        <v>0</v>
      </c>
      <c r="X98" s="39">
        <f t="shared" si="49"/>
        <v>3322.2</v>
      </c>
      <c r="Y98" s="39">
        <f t="shared" si="49"/>
        <v>0</v>
      </c>
      <c r="Z98" s="39">
        <f t="shared" si="49"/>
        <v>3310.51</v>
      </c>
      <c r="AA98" s="39">
        <f t="shared" si="49"/>
        <v>0</v>
      </c>
      <c r="AB98" s="39">
        <f t="shared" si="49"/>
        <v>3523.01</v>
      </c>
      <c r="AC98" s="39">
        <f t="shared" si="49"/>
        <v>0</v>
      </c>
      <c r="AD98" s="39">
        <f t="shared" si="49"/>
        <v>4492.96</v>
      </c>
      <c r="AE98" s="39">
        <f t="shared" si="49"/>
        <v>0</v>
      </c>
      <c r="AF98" s="61" t="s">
        <v>53</v>
      </c>
    </row>
    <row r="99" spans="1:32" s="12" customFormat="1" ht="18.75">
      <c r="A99" s="3" t="s">
        <v>17</v>
      </c>
      <c r="B99" s="37">
        <f>SUM(B100:B103)</f>
        <v>54772.8</v>
      </c>
      <c r="C99" s="37">
        <f>SUM(C100:C103)</f>
        <v>4016.45</v>
      </c>
      <c r="D99" s="37">
        <f>SUM(D100:D103)</f>
        <v>4016.45</v>
      </c>
      <c r="E99" s="37">
        <f>SUM(E100:E103)</f>
        <v>2919.18</v>
      </c>
      <c r="F99" s="25">
        <f>E99/B99*100</f>
        <v>5.329616159845763</v>
      </c>
      <c r="G99" s="25">
        <f>E99/C99*100</f>
        <v>72.68060102827123</v>
      </c>
      <c r="H99" s="37">
        <f aca="true" t="shared" si="50" ref="H99:AE99">SUM(H100:H103)</f>
        <v>4016.45</v>
      </c>
      <c r="I99" s="39">
        <f>SUM(I100:I103)</f>
        <v>2919.18</v>
      </c>
      <c r="J99" s="37">
        <f t="shared" si="50"/>
        <v>5472.98</v>
      </c>
      <c r="K99" s="37">
        <f>SUM(K100:K103)</f>
        <v>0</v>
      </c>
      <c r="L99" s="37">
        <f t="shared" si="50"/>
        <v>4988.77</v>
      </c>
      <c r="M99" s="37">
        <f t="shared" si="50"/>
        <v>0</v>
      </c>
      <c r="N99" s="37">
        <f t="shared" si="50"/>
        <v>6136.61</v>
      </c>
      <c r="O99" s="37">
        <f t="shared" si="50"/>
        <v>0</v>
      </c>
      <c r="P99" s="37">
        <f t="shared" si="50"/>
        <v>5006.48</v>
      </c>
      <c r="Q99" s="37">
        <f t="shared" si="50"/>
        <v>0</v>
      </c>
      <c r="R99" s="37">
        <f t="shared" si="50"/>
        <v>5363.31</v>
      </c>
      <c r="S99" s="37">
        <f t="shared" si="50"/>
        <v>0</v>
      </c>
      <c r="T99" s="37">
        <f t="shared" si="50"/>
        <v>5692.31</v>
      </c>
      <c r="U99" s="37">
        <f t="shared" si="50"/>
        <v>0</v>
      </c>
      <c r="V99" s="37">
        <f t="shared" si="50"/>
        <v>3447.21</v>
      </c>
      <c r="W99" s="37">
        <f t="shared" si="50"/>
        <v>0</v>
      </c>
      <c r="X99" s="37">
        <f t="shared" si="50"/>
        <v>3322.2</v>
      </c>
      <c r="Y99" s="37">
        <f t="shared" si="50"/>
        <v>0</v>
      </c>
      <c r="Z99" s="37">
        <f t="shared" si="50"/>
        <v>3310.51</v>
      </c>
      <c r="AA99" s="37">
        <f t="shared" si="50"/>
        <v>0</v>
      </c>
      <c r="AB99" s="37">
        <f t="shared" si="50"/>
        <v>3523.01</v>
      </c>
      <c r="AC99" s="37">
        <f t="shared" si="50"/>
        <v>0</v>
      </c>
      <c r="AD99" s="37">
        <f t="shared" si="50"/>
        <v>4492.96</v>
      </c>
      <c r="AE99" s="37">
        <f t="shared" si="50"/>
        <v>0</v>
      </c>
      <c r="AF99" s="62"/>
    </row>
    <row r="100" spans="1:32" s="12" customFormat="1" ht="18.75">
      <c r="A100" s="2" t="s">
        <v>13</v>
      </c>
      <c r="B100" s="38">
        <f>H100+J100+L100+N100+P100+R100+T100+V100+X100+Z100+AB100+AD100</f>
        <v>0</v>
      </c>
      <c r="C100" s="38">
        <f>H100</f>
        <v>0</v>
      </c>
      <c r="D100" s="38">
        <f>C100</f>
        <v>0</v>
      </c>
      <c r="E100" s="38">
        <f>I100</f>
        <v>0</v>
      </c>
      <c r="F100" s="35">
        <f>IF(E100=0,0,E100/B100*100)</f>
        <v>0</v>
      </c>
      <c r="G100" s="35">
        <f>IF(E100=0,0,E100/C100*100)</f>
        <v>0</v>
      </c>
      <c r="H100" s="38">
        <v>0</v>
      </c>
      <c r="I100" s="44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62"/>
    </row>
    <row r="101" spans="1:32" s="12" customFormat="1" ht="18.75">
      <c r="A101" s="2" t="s">
        <v>14</v>
      </c>
      <c r="B101" s="38">
        <f>H101+J101+L101+N101+P101+R101+T101+V101+X101+Z101+AB101+AD101</f>
        <v>54772.8</v>
      </c>
      <c r="C101" s="38">
        <f>H101</f>
        <v>4016.45</v>
      </c>
      <c r="D101" s="38">
        <f>C101</f>
        <v>4016.45</v>
      </c>
      <c r="E101" s="38">
        <f>I101</f>
        <v>2919.18</v>
      </c>
      <c r="F101" s="35">
        <f>IF(E101=0,0,E101/B101*100)</f>
        <v>5.329616159845763</v>
      </c>
      <c r="G101" s="35">
        <f>IF(E101=0,0,E101/C101*100)</f>
        <v>72.68060102827123</v>
      </c>
      <c r="H101" s="38">
        <v>4016.45</v>
      </c>
      <c r="I101" s="44">
        <v>2919.18</v>
      </c>
      <c r="J101" s="38">
        <v>5472.98</v>
      </c>
      <c r="K101" s="38">
        <v>0</v>
      </c>
      <c r="L101" s="38">
        <v>4988.77</v>
      </c>
      <c r="M101" s="38">
        <v>0</v>
      </c>
      <c r="N101" s="38">
        <v>6136.61</v>
      </c>
      <c r="O101" s="38">
        <v>0</v>
      </c>
      <c r="P101" s="38">
        <v>5006.48</v>
      </c>
      <c r="Q101" s="38">
        <v>0</v>
      </c>
      <c r="R101" s="38">
        <v>5363.31</v>
      </c>
      <c r="S101" s="38">
        <v>0</v>
      </c>
      <c r="T101" s="38">
        <v>5692.31</v>
      </c>
      <c r="U101" s="38">
        <v>0</v>
      </c>
      <c r="V101" s="38">
        <v>3447.21</v>
      </c>
      <c r="W101" s="38">
        <v>0</v>
      </c>
      <c r="X101" s="38">
        <v>3322.2</v>
      </c>
      <c r="Y101" s="38">
        <v>0</v>
      </c>
      <c r="Z101" s="38">
        <v>3310.51</v>
      </c>
      <c r="AA101" s="38">
        <v>0</v>
      </c>
      <c r="AB101" s="38">
        <v>3523.01</v>
      </c>
      <c r="AC101" s="38">
        <v>0</v>
      </c>
      <c r="AD101" s="38">
        <v>4492.96</v>
      </c>
      <c r="AE101" s="38">
        <v>0</v>
      </c>
      <c r="AF101" s="62"/>
    </row>
    <row r="102" spans="1:32" s="12" customFormat="1" ht="18.75">
      <c r="A102" s="2" t="s">
        <v>15</v>
      </c>
      <c r="B102" s="38">
        <f>H102+J102+L102+N102+P102+R102+T102+V102+X102+Z102+AB102+AD102</f>
        <v>0</v>
      </c>
      <c r="C102" s="38">
        <f>H102</f>
        <v>0</v>
      </c>
      <c r="D102" s="38">
        <f>C102</f>
        <v>0</v>
      </c>
      <c r="E102" s="38">
        <f>I102</f>
        <v>0</v>
      </c>
      <c r="F102" s="35">
        <f>IF(E102=0,0,E102/B102*100)</f>
        <v>0</v>
      </c>
      <c r="G102" s="35">
        <f>IF(E102=0,0,E102/C102*100)</f>
        <v>0</v>
      </c>
      <c r="H102" s="38">
        <v>0</v>
      </c>
      <c r="I102" s="44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62"/>
    </row>
    <row r="103" spans="1:32" s="12" customFormat="1" ht="18.75">
      <c r="A103" s="2" t="s">
        <v>16</v>
      </c>
      <c r="B103" s="38">
        <f>H103+J103+L103+N103+P103+R103+T103+V103+X103+Z103+AB103+AD103</f>
        <v>0</v>
      </c>
      <c r="C103" s="38">
        <f>H103</f>
        <v>0</v>
      </c>
      <c r="D103" s="38">
        <f>C103</f>
        <v>0</v>
      </c>
      <c r="E103" s="38">
        <f>I103</f>
        <v>0</v>
      </c>
      <c r="F103" s="35">
        <f>IF(E103=0,0,E103/B103*100)</f>
        <v>0</v>
      </c>
      <c r="G103" s="35">
        <f>IF(E103=0,0,E103/C103*100)</f>
        <v>0</v>
      </c>
      <c r="H103" s="38">
        <v>0</v>
      </c>
      <c r="I103" s="44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63"/>
    </row>
    <row r="104" spans="1:32" s="26" customFormat="1" ht="75">
      <c r="A104" s="24" t="s">
        <v>39</v>
      </c>
      <c r="B104" s="39">
        <f>B105</f>
        <v>127814.29999999997</v>
      </c>
      <c r="C104" s="39">
        <f>C105</f>
        <v>21439.93</v>
      </c>
      <c r="D104" s="39">
        <f>D105</f>
        <v>21439.93</v>
      </c>
      <c r="E104" s="39">
        <f>E105</f>
        <v>14090.68</v>
      </c>
      <c r="F104" s="25">
        <f>E104/B104*100</f>
        <v>11.024337652359716</v>
      </c>
      <c r="G104" s="25">
        <f>E104/C104*100</f>
        <v>65.72166980022789</v>
      </c>
      <c r="H104" s="39">
        <f aca="true" t="shared" si="51" ref="H104:AE104">H105</f>
        <v>21439.93</v>
      </c>
      <c r="I104" s="39">
        <f t="shared" si="51"/>
        <v>14090.68</v>
      </c>
      <c r="J104" s="39">
        <f t="shared" si="51"/>
        <v>10759.56</v>
      </c>
      <c r="K104" s="39">
        <f t="shared" si="51"/>
        <v>0</v>
      </c>
      <c r="L104" s="39">
        <f t="shared" si="51"/>
        <v>5992.99</v>
      </c>
      <c r="M104" s="39">
        <f t="shared" si="51"/>
        <v>0</v>
      </c>
      <c r="N104" s="39">
        <f t="shared" si="51"/>
        <v>14889.23</v>
      </c>
      <c r="O104" s="39">
        <f t="shared" si="51"/>
        <v>0</v>
      </c>
      <c r="P104" s="39">
        <f t="shared" si="51"/>
        <v>8916.61</v>
      </c>
      <c r="Q104" s="39">
        <f t="shared" si="51"/>
        <v>0</v>
      </c>
      <c r="R104" s="39">
        <f t="shared" si="51"/>
        <v>7331.64</v>
      </c>
      <c r="S104" s="39">
        <f t="shared" si="51"/>
        <v>0</v>
      </c>
      <c r="T104" s="39">
        <f t="shared" si="51"/>
        <v>17438.71</v>
      </c>
      <c r="U104" s="39">
        <f t="shared" si="51"/>
        <v>0</v>
      </c>
      <c r="V104" s="39">
        <f t="shared" si="51"/>
        <v>6301.98</v>
      </c>
      <c r="W104" s="39">
        <f t="shared" si="51"/>
        <v>0</v>
      </c>
      <c r="X104" s="39">
        <f t="shared" si="51"/>
        <v>5529.08</v>
      </c>
      <c r="Y104" s="39">
        <f t="shared" si="51"/>
        <v>0</v>
      </c>
      <c r="Z104" s="39">
        <f t="shared" si="51"/>
        <v>12737.71</v>
      </c>
      <c r="AA104" s="39">
        <f t="shared" si="51"/>
        <v>0</v>
      </c>
      <c r="AB104" s="39">
        <f t="shared" si="51"/>
        <v>5682.34</v>
      </c>
      <c r="AC104" s="39">
        <f t="shared" si="51"/>
        <v>0</v>
      </c>
      <c r="AD104" s="39">
        <f t="shared" si="51"/>
        <v>10794.52</v>
      </c>
      <c r="AE104" s="39">
        <f t="shared" si="51"/>
        <v>0</v>
      </c>
      <c r="AF104" s="61" t="s">
        <v>55</v>
      </c>
    </row>
    <row r="105" spans="1:32" s="12" customFormat="1" ht="18.75">
      <c r="A105" s="3" t="s">
        <v>17</v>
      </c>
      <c r="B105" s="37">
        <f>SUM(B106:B109)</f>
        <v>127814.29999999997</v>
      </c>
      <c r="C105" s="37">
        <f>SUM(C106:C109)</f>
        <v>21439.93</v>
      </c>
      <c r="D105" s="37">
        <f>SUM(D106:D109)</f>
        <v>21439.93</v>
      </c>
      <c r="E105" s="37">
        <f>SUM(E106:E109)</f>
        <v>14090.68</v>
      </c>
      <c r="F105" s="25">
        <f>E105/B105*100</f>
        <v>11.024337652359716</v>
      </c>
      <c r="G105" s="25">
        <f>E105/C105*100</f>
        <v>65.72166980022789</v>
      </c>
      <c r="H105" s="37">
        <f aca="true" t="shared" si="52" ref="H105:AE105">SUM(H106:H109)</f>
        <v>21439.93</v>
      </c>
      <c r="I105" s="39">
        <f>SUM(I106:I109)</f>
        <v>14090.68</v>
      </c>
      <c r="J105" s="37">
        <f t="shared" si="52"/>
        <v>10759.56</v>
      </c>
      <c r="K105" s="37">
        <f>SUM(K106:K109)</f>
        <v>0</v>
      </c>
      <c r="L105" s="37">
        <f t="shared" si="52"/>
        <v>5992.99</v>
      </c>
      <c r="M105" s="37">
        <f t="shared" si="52"/>
        <v>0</v>
      </c>
      <c r="N105" s="37">
        <f t="shared" si="52"/>
        <v>14889.23</v>
      </c>
      <c r="O105" s="37">
        <f t="shared" si="52"/>
        <v>0</v>
      </c>
      <c r="P105" s="37">
        <f t="shared" si="52"/>
        <v>8916.61</v>
      </c>
      <c r="Q105" s="37">
        <f t="shared" si="52"/>
        <v>0</v>
      </c>
      <c r="R105" s="37">
        <f t="shared" si="52"/>
        <v>7331.64</v>
      </c>
      <c r="S105" s="37">
        <f t="shared" si="52"/>
        <v>0</v>
      </c>
      <c r="T105" s="37">
        <f t="shared" si="52"/>
        <v>17438.71</v>
      </c>
      <c r="U105" s="37">
        <f t="shared" si="52"/>
        <v>0</v>
      </c>
      <c r="V105" s="37">
        <f t="shared" si="52"/>
        <v>6301.98</v>
      </c>
      <c r="W105" s="37">
        <f t="shared" si="52"/>
        <v>0</v>
      </c>
      <c r="X105" s="37">
        <f t="shared" si="52"/>
        <v>5529.08</v>
      </c>
      <c r="Y105" s="37">
        <f t="shared" si="52"/>
        <v>0</v>
      </c>
      <c r="Z105" s="37">
        <f t="shared" si="52"/>
        <v>12737.71</v>
      </c>
      <c r="AA105" s="37">
        <f t="shared" si="52"/>
        <v>0</v>
      </c>
      <c r="AB105" s="37">
        <f t="shared" si="52"/>
        <v>5682.34</v>
      </c>
      <c r="AC105" s="37">
        <f t="shared" si="52"/>
        <v>0</v>
      </c>
      <c r="AD105" s="37">
        <f t="shared" si="52"/>
        <v>10794.52</v>
      </c>
      <c r="AE105" s="37">
        <f t="shared" si="52"/>
        <v>0</v>
      </c>
      <c r="AF105" s="62"/>
    </row>
    <row r="106" spans="1:32" s="12" customFormat="1" ht="18.75">
      <c r="A106" s="2" t="s">
        <v>13</v>
      </c>
      <c r="B106" s="38">
        <f>H106+J106+L106+N106+P106+R106+T106+V106+X106+Z106+AB106+AD106</f>
        <v>0</v>
      </c>
      <c r="C106" s="38">
        <f>H106</f>
        <v>0</v>
      </c>
      <c r="D106" s="38">
        <f>C106</f>
        <v>0</v>
      </c>
      <c r="E106" s="38">
        <f>I106</f>
        <v>0</v>
      </c>
      <c r="F106" s="35">
        <f>IF(E106=0,0,E106/B106*100)</f>
        <v>0</v>
      </c>
      <c r="G106" s="35">
        <f>IF(E106=0,0,E106/C106*100)</f>
        <v>0</v>
      </c>
      <c r="H106" s="38">
        <v>0</v>
      </c>
      <c r="I106" s="44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62"/>
    </row>
    <row r="107" spans="1:32" s="12" customFormat="1" ht="18.75">
      <c r="A107" s="2" t="s">
        <v>14</v>
      </c>
      <c r="B107" s="38">
        <f>H107+J107+L107+N107+P107+R107+T107+V107+X107+Z107+AB107+AD107</f>
        <v>127814.29999999997</v>
      </c>
      <c r="C107" s="38">
        <f>H107</f>
        <v>21439.93</v>
      </c>
      <c r="D107" s="38">
        <f>C107</f>
        <v>21439.93</v>
      </c>
      <c r="E107" s="38">
        <f>I107</f>
        <v>14090.68</v>
      </c>
      <c r="F107" s="35">
        <f>IF(E107=0,0,E107/B107*100)</f>
        <v>11.024337652359716</v>
      </c>
      <c r="G107" s="35">
        <f>IF(E107=0,0,E107/C107*100)</f>
        <v>65.72166980022789</v>
      </c>
      <c r="H107" s="38">
        <v>21439.93</v>
      </c>
      <c r="I107" s="44">
        <v>14090.68</v>
      </c>
      <c r="J107" s="38">
        <v>10759.56</v>
      </c>
      <c r="K107" s="38">
        <v>0</v>
      </c>
      <c r="L107" s="38">
        <v>5992.99</v>
      </c>
      <c r="M107" s="38">
        <v>0</v>
      </c>
      <c r="N107" s="38">
        <v>14889.23</v>
      </c>
      <c r="O107" s="38">
        <v>0</v>
      </c>
      <c r="P107" s="38">
        <v>8916.61</v>
      </c>
      <c r="Q107" s="38">
        <v>0</v>
      </c>
      <c r="R107" s="38">
        <v>7331.64</v>
      </c>
      <c r="S107" s="38">
        <v>0</v>
      </c>
      <c r="T107" s="38">
        <v>17438.71</v>
      </c>
      <c r="U107" s="38">
        <v>0</v>
      </c>
      <c r="V107" s="38">
        <v>6301.98</v>
      </c>
      <c r="W107" s="38">
        <v>0</v>
      </c>
      <c r="X107" s="38">
        <v>5529.08</v>
      </c>
      <c r="Y107" s="38">
        <v>0</v>
      </c>
      <c r="Z107" s="38">
        <v>12737.71</v>
      </c>
      <c r="AA107" s="38">
        <v>0</v>
      </c>
      <c r="AB107" s="38">
        <v>5682.34</v>
      </c>
      <c r="AC107" s="38">
        <v>0</v>
      </c>
      <c r="AD107" s="38">
        <v>10794.52</v>
      </c>
      <c r="AE107" s="38">
        <v>0</v>
      </c>
      <c r="AF107" s="62"/>
    </row>
    <row r="108" spans="1:32" s="12" customFormat="1" ht="18.75">
      <c r="A108" s="2" t="s">
        <v>15</v>
      </c>
      <c r="B108" s="38">
        <f>H108+J108+L108+N108+P108+R108+T108+V108+X108+Z108+AB108+AD108</f>
        <v>0</v>
      </c>
      <c r="C108" s="38">
        <f>H108</f>
        <v>0</v>
      </c>
      <c r="D108" s="38">
        <f>C108</f>
        <v>0</v>
      </c>
      <c r="E108" s="38">
        <f>I108</f>
        <v>0</v>
      </c>
      <c r="F108" s="35">
        <f>IF(E108=0,0,E108/B108*100)</f>
        <v>0</v>
      </c>
      <c r="G108" s="35">
        <f>IF(E108=0,0,E108/C108*100)</f>
        <v>0</v>
      </c>
      <c r="H108" s="38">
        <v>0</v>
      </c>
      <c r="I108" s="44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62"/>
    </row>
    <row r="109" spans="1:32" s="12" customFormat="1" ht="18.75">
      <c r="A109" s="2" t="s">
        <v>16</v>
      </c>
      <c r="B109" s="38">
        <f>H109+J109+L109+N109+P109+R109+T109+V109+X109+Z109+AB109+AD109</f>
        <v>0</v>
      </c>
      <c r="C109" s="38">
        <f>H109</f>
        <v>0</v>
      </c>
      <c r="D109" s="38">
        <f>C109</f>
        <v>0</v>
      </c>
      <c r="E109" s="38">
        <f>I109</f>
        <v>0</v>
      </c>
      <c r="F109" s="35">
        <f>IF(E109=0,0,E109/B109*100)</f>
        <v>0</v>
      </c>
      <c r="G109" s="35">
        <f>IF(E109=0,0,E109/C109*100)</f>
        <v>0</v>
      </c>
      <c r="H109" s="38">
        <v>0</v>
      </c>
      <c r="I109" s="44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63"/>
    </row>
    <row r="110" spans="1:32" s="28" customFormat="1" ht="18.75">
      <c r="A110" s="27" t="s">
        <v>18</v>
      </c>
      <c r="B110" s="36">
        <f aca="true" t="shared" si="53" ref="B110:E114">B9+B69+B87</f>
        <v>274857.2</v>
      </c>
      <c r="C110" s="36">
        <f t="shared" si="53"/>
        <v>38448.58</v>
      </c>
      <c r="D110" s="36">
        <f t="shared" si="53"/>
        <v>38448.58</v>
      </c>
      <c r="E110" s="36">
        <f t="shared" si="53"/>
        <v>28532.920000000002</v>
      </c>
      <c r="F110" s="22">
        <f>E110/B110*100</f>
        <v>10.38099784178839</v>
      </c>
      <c r="G110" s="22">
        <f>E110/C110*100</f>
        <v>74.21059503367874</v>
      </c>
      <c r="H110" s="36">
        <f>H9+H69+H87</f>
        <v>38448.58</v>
      </c>
      <c r="I110" s="36">
        <f>I9+I69+I87</f>
        <v>28532.920000000002</v>
      </c>
      <c r="J110" s="36">
        <f aca="true" t="shared" si="54" ref="J110:AD110">J9+J69+J87</f>
        <v>24598.94</v>
      </c>
      <c r="K110" s="36">
        <f>K9+K69+K87</f>
        <v>0</v>
      </c>
      <c r="L110" s="36">
        <f t="shared" si="54"/>
        <v>16868.16</v>
      </c>
      <c r="M110" s="36">
        <f>M9+M69+M87</f>
        <v>0</v>
      </c>
      <c r="N110" s="36">
        <f t="shared" si="54"/>
        <v>28727.64</v>
      </c>
      <c r="O110" s="36">
        <f>O9+O69+O87</f>
        <v>0</v>
      </c>
      <c r="P110" s="36">
        <f t="shared" si="54"/>
        <v>20266.89</v>
      </c>
      <c r="Q110" s="36">
        <f>Q9+Q69+Q87</f>
        <v>0</v>
      </c>
      <c r="R110" s="36">
        <f t="shared" si="54"/>
        <v>18658.550000000003</v>
      </c>
      <c r="S110" s="36">
        <f>S9+S69+S87</f>
        <v>0</v>
      </c>
      <c r="T110" s="36">
        <f t="shared" si="54"/>
        <v>30255.12</v>
      </c>
      <c r="U110" s="36">
        <f>U9+U69+U87</f>
        <v>0</v>
      </c>
      <c r="V110" s="36">
        <f t="shared" si="54"/>
        <v>14769.59</v>
      </c>
      <c r="W110" s="36">
        <f>W9+W69+W87</f>
        <v>0</v>
      </c>
      <c r="X110" s="36">
        <f t="shared" si="54"/>
        <v>14478.98</v>
      </c>
      <c r="Y110" s="36">
        <f>Y9+Y69+Y87</f>
        <v>0</v>
      </c>
      <c r="Z110" s="36">
        <f t="shared" si="54"/>
        <v>22818.82</v>
      </c>
      <c r="AA110" s="36">
        <f>AA9+AA69+AA87</f>
        <v>0</v>
      </c>
      <c r="AB110" s="36">
        <f t="shared" si="54"/>
        <v>14662.550000000001</v>
      </c>
      <c r="AC110" s="36">
        <f>AC9+AC69+AC87</f>
        <v>0</v>
      </c>
      <c r="AD110" s="36">
        <f t="shared" si="54"/>
        <v>30303.379999999997</v>
      </c>
      <c r="AE110" s="36">
        <f>AE9+AE69+AE87</f>
        <v>0</v>
      </c>
      <c r="AF110" s="48"/>
    </row>
    <row r="111" spans="1:32" s="23" customFormat="1" ht="18.75">
      <c r="A111" s="21" t="s">
        <v>13</v>
      </c>
      <c r="B111" s="36">
        <f t="shared" si="53"/>
        <v>0</v>
      </c>
      <c r="C111" s="36">
        <f t="shared" si="53"/>
        <v>0</v>
      </c>
      <c r="D111" s="36">
        <f t="shared" si="53"/>
        <v>0</v>
      </c>
      <c r="E111" s="36">
        <f t="shared" si="53"/>
        <v>0</v>
      </c>
      <c r="F111" s="22">
        <f>IF(E111=0,0,E111/B111*100)</f>
        <v>0</v>
      </c>
      <c r="G111" s="22">
        <f>IF(E111=0,0,E111/C111*100)</f>
        <v>0</v>
      </c>
      <c r="H111" s="36">
        <f aca="true" t="shared" si="55" ref="H111:AD114">H10+H70+H88</f>
        <v>0</v>
      </c>
      <c r="I111" s="36">
        <f>I10+I70+I88</f>
        <v>0</v>
      </c>
      <c r="J111" s="36">
        <f t="shared" si="55"/>
        <v>0</v>
      </c>
      <c r="K111" s="36">
        <f>K10+K70+K88</f>
        <v>0</v>
      </c>
      <c r="L111" s="36">
        <f t="shared" si="55"/>
        <v>0</v>
      </c>
      <c r="M111" s="36">
        <f t="shared" si="55"/>
        <v>0</v>
      </c>
      <c r="N111" s="36">
        <f t="shared" si="55"/>
        <v>0</v>
      </c>
      <c r="O111" s="36">
        <f t="shared" si="55"/>
        <v>0</v>
      </c>
      <c r="P111" s="36">
        <f t="shared" si="55"/>
        <v>0</v>
      </c>
      <c r="Q111" s="36">
        <f t="shared" si="55"/>
        <v>0</v>
      </c>
      <c r="R111" s="36">
        <f t="shared" si="55"/>
        <v>0</v>
      </c>
      <c r="S111" s="36">
        <f t="shared" si="55"/>
        <v>0</v>
      </c>
      <c r="T111" s="36">
        <f t="shared" si="55"/>
        <v>0</v>
      </c>
      <c r="U111" s="36">
        <f t="shared" si="55"/>
        <v>0</v>
      </c>
      <c r="V111" s="36">
        <f t="shared" si="55"/>
        <v>0</v>
      </c>
      <c r="W111" s="36">
        <f t="shared" si="55"/>
        <v>0</v>
      </c>
      <c r="X111" s="36">
        <f t="shared" si="55"/>
        <v>0</v>
      </c>
      <c r="Y111" s="36">
        <f t="shared" si="55"/>
        <v>0</v>
      </c>
      <c r="Z111" s="36">
        <f t="shared" si="55"/>
        <v>0</v>
      </c>
      <c r="AA111" s="36">
        <f t="shared" si="55"/>
        <v>0</v>
      </c>
      <c r="AB111" s="36">
        <f t="shared" si="55"/>
        <v>0</v>
      </c>
      <c r="AC111" s="36">
        <f t="shared" si="55"/>
        <v>0</v>
      </c>
      <c r="AD111" s="36">
        <f t="shared" si="55"/>
        <v>0</v>
      </c>
      <c r="AE111" s="36">
        <f>AE10+AE70+AE88</f>
        <v>0</v>
      </c>
      <c r="AF111" s="46"/>
    </row>
    <row r="112" spans="1:32" s="23" customFormat="1" ht="18.75">
      <c r="A112" s="21" t="s">
        <v>14</v>
      </c>
      <c r="B112" s="36">
        <f t="shared" si="53"/>
        <v>274857.2</v>
      </c>
      <c r="C112" s="36">
        <f t="shared" si="53"/>
        <v>38448.58</v>
      </c>
      <c r="D112" s="36">
        <f t="shared" si="53"/>
        <v>38448.58</v>
      </c>
      <c r="E112" s="36">
        <f t="shared" si="53"/>
        <v>28532.920000000002</v>
      </c>
      <c r="F112" s="22">
        <f>IF(E112=0,0,E112/B112*100)</f>
        <v>10.38099784178839</v>
      </c>
      <c r="G112" s="22">
        <f>IF(E112=0,0,E112/C112*100)</f>
        <v>74.21059503367874</v>
      </c>
      <c r="H112" s="36">
        <f t="shared" si="55"/>
        <v>38448.58</v>
      </c>
      <c r="I112" s="36">
        <f>I11+I71+I89</f>
        <v>28532.920000000002</v>
      </c>
      <c r="J112" s="36">
        <f t="shared" si="55"/>
        <v>24598.94</v>
      </c>
      <c r="K112" s="36">
        <f>K11+K71+K89</f>
        <v>0</v>
      </c>
      <c r="L112" s="36">
        <f t="shared" si="55"/>
        <v>16868.16</v>
      </c>
      <c r="M112" s="36">
        <f t="shared" si="55"/>
        <v>0</v>
      </c>
      <c r="N112" s="36">
        <f t="shared" si="55"/>
        <v>28727.64</v>
      </c>
      <c r="O112" s="36">
        <f t="shared" si="55"/>
        <v>0</v>
      </c>
      <c r="P112" s="36">
        <f t="shared" si="55"/>
        <v>20266.89</v>
      </c>
      <c r="Q112" s="36">
        <f t="shared" si="55"/>
        <v>0</v>
      </c>
      <c r="R112" s="36">
        <f t="shared" si="55"/>
        <v>18658.550000000003</v>
      </c>
      <c r="S112" s="36">
        <f t="shared" si="55"/>
        <v>0</v>
      </c>
      <c r="T112" s="36">
        <f t="shared" si="55"/>
        <v>30255.12</v>
      </c>
      <c r="U112" s="36">
        <f t="shared" si="55"/>
        <v>0</v>
      </c>
      <c r="V112" s="36">
        <f t="shared" si="55"/>
        <v>14769.59</v>
      </c>
      <c r="W112" s="36">
        <f t="shared" si="55"/>
        <v>0</v>
      </c>
      <c r="X112" s="36">
        <f t="shared" si="55"/>
        <v>14478.98</v>
      </c>
      <c r="Y112" s="36">
        <f t="shared" si="55"/>
        <v>0</v>
      </c>
      <c r="Z112" s="36">
        <f t="shared" si="55"/>
        <v>22818.82</v>
      </c>
      <c r="AA112" s="36">
        <f t="shared" si="55"/>
        <v>0</v>
      </c>
      <c r="AB112" s="36">
        <f t="shared" si="55"/>
        <v>14662.550000000001</v>
      </c>
      <c r="AC112" s="36">
        <f t="shared" si="55"/>
        <v>0</v>
      </c>
      <c r="AD112" s="36">
        <f t="shared" si="55"/>
        <v>30303.379999999997</v>
      </c>
      <c r="AE112" s="36">
        <f>AE11+AE71+AE89</f>
        <v>0</v>
      </c>
      <c r="AF112" s="46"/>
    </row>
    <row r="113" spans="1:32" s="23" customFormat="1" ht="18.75">
      <c r="A113" s="21" t="s">
        <v>15</v>
      </c>
      <c r="B113" s="36">
        <f t="shared" si="53"/>
        <v>0</v>
      </c>
      <c r="C113" s="36">
        <f t="shared" si="53"/>
        <v>0</v>
      </c>
      <c r="D113" s="36">
        <f t="shared" si="53"/>
        <v>0</v>
      </c>
      <c r="E113" s="36">
        <f t="shared" si="53"/>
        <v>0</v>
      </c>
      <c r="F113" s="22">
        <f>IF(E113=0,0,E113/B113*100)</f>
        <v>0</v>
      </c>
      <c r="G113" s="22">
        <f>IF(E113=0,0,E113/C113*100)</f>
        <v>0</v>
      </c>
      <c r="H113" s="36">
        <f t="shared" si="55"/>
        <v>0</v>
      </c>
      <c r="I113" s="36">
        <f>I12+I72+I90</f>
        <v>0</v>
      </c>
      <c r="J113" s="36">
        <f t="shared" si="55"/>
        <v>0</v>
      </c>
      <c r="K113" s="36">
        <f>K12+K72+K90</f>
        <v>0</v>
      </c>
      <c r="L113" s="36">
        <f t="shared" si="55"/>
        <v>0</v>
      </c>
      <c r="M113" s="36">
        <f t="shared" si="55"/>
        <v>0</v>
      </c>
      <c r="N113" s="36">
        <f t="shared" si="55"/>
        <v>0</v>
      </c>
      <c r="O113" s="36">
        <f t="shared" si="55"/>
        <v>0</v>
      </c>
      <c r="P113" s="36">
        <f t="shared" si="55"/>
        <v>0</v>
      </c>
      <c r="Q113" s="36">
        <f t="shared" si="55"/>
        <v>0</v>
      </c>
      <c r="R113" s="36">
        <f t="shared" si="55"/>
        <v>0</v>
      </c>
      <c r="S113" s="36">
        <f t="shared" si="55"/>
        <v>0</v>
      </c>
      <c r="T113" s="36">
        <f t="shared" si="55"/>
        <v>0</v>
      </c>
      <c r="U113" s="36">
        <f t="shared" si="55"/>
        <v>0</v>
      </c>
      <c r="V113" s="36">
        <f t="shared" si="55"/>
        <v>0</v>
      </c>
      <c r="W113" s="36">
        <f t="shared" si="55"/>
        <v>0</v>
      </c>
      <c r="X113" s="36">
        <f t="shared" si="55"/>
        <v>0</v>
      </c>
      <c r="Y113" s="36">
        <f t="shared" si="55"/>
        <v>0</v>
      </c>
      <c r="Z113" s="36">
        <f t="shared" si="55"/>
        <v>0</v>
      </c>
      <c r="AA113" s="36">
        <f t="shared" si="55"/>
        <v>0</v>
      </c>
      <c r="AB113" s="36">
        <f t="shared" si="55"/>
        <v>0</v>
      </c>
      <c r="AC113" s="36">
        <f t="shared" si="55"/>
        <v>0</v>
      </c>
      <c r="AD113" s="36">
        <f t="shared" si="55"/>
        <v>0</v>
      </c>
      <c r="AE113" s="36">
        <f>AE12+AE72+AE90</f>
        <v>0</v>
      </c>
      <c r="AF113" s="46"/>
    </row>
    <row r="114" spans="1:32" s="23" customFormat="1" ht="18.75">
      <c r="A114" s="21" t="s">
        <v>16</v>
      </c>
      <c r="B114" s="36">
        <f t="shared" si="53"/>
        <v>0</v>
      </c>
      <c r="C114" s="36">
        <f t="shared" si="53"/>
        <v>0</v>
      </c>
      <c r="D114" s="36">
        <f t="shared" si="53"/>
        <v>0</v>
      </c>
      <c r="E114" s="36">
        <f t="shared" si="53"/>
        <v>0</v>
      </c>
      <c r="F114" s="22">
        <f>IF(E114=0,0,E114/B114*100)</f>
        <v>0</v>
      </c>
      <c r="G114" s="22">
        <f>IF(E114=0,0,E114/C114*100)</f>
        <v>0</v>
      </c>
      <c r="H114" s="36">
        <f t="shared" si="55"/>
        <v>0</v>
      </c>
      <c r="I114" s="36">
        <f>I13+I73+I91</f>
        <v>0</v>
      </c>
      <c r="J114" s="36">
        <f t="shared" si="55"/>
        <v>0</v>
      </c>
      <c r="K114" s="36">
        <f>K13+K73+K91</f>
        <v>0</v>
      </c>
      <c r="L114" s="36">
        <f t="shared" si="55"/>
        <v>0</v>
      </c>
      <c r="M114" s="36">
        <f t="shared" si="55"/>
        <v>0</v>
      </c>
      <c r="N114" s="36">
        <f t="shared" si="55"/>
        <v>0</v>
      </c>
      <c r="O114" s="36">
        <f t="shared" si="55"/>
        <v>0</v>
      </c>
      <c r="P114" s="36">
        <f t="shared" si="55"/>
        <v>0</v>
      </c>
      <c r="Q114" s="36">
        <f t="shared" si="55"/>
        <v>0</v>
      </c>
      <c r="R114" s="36">
        <f t="shared" si="55"/>
        <v>0</v>
      </c>
      <c r="S114" s="36">
        <f t="shared" si="55"/>
        <v>0</v>
      </c>
      <c r="T114" s="36">
        <f t="shared" si="55"/>
        <v>0</v>
      </c>
      <c r="U114" s="36">
        <f t="shared" si="55"/>
        <v>0</v>
      </c>
      <c r="V114" s="36">
        <f t="shared" si="55"/>
        <v>0</v>
      </c>
      <c r="W114" s="36">
        <f t="shared" si="55"/>
        <v>0</v>
      </c>
      <c r="X114" s="36">
        <f t="shared" si="55"/>
        <v>0</v>
      </c>
      <c r="Y114" s="36">
        <f t="shared" si="55"/>
        <v>0</v>
      </c>
      <c r="Z114" s="36">
        <f t="shared" si="55"/>
        <v>0</v>
      </c>
      <c r="AA114" s="36">
        <f t="shared" si="55"/>
        <v>0</v>
      </c>
      <c r="AB114" s="36">
        <f t="shared" si="55"/>
        <v>0</v>
      </c>
      <c r="AC114" s="36">
        <f t="shared" si="55"/>
        <v>0</v>
      </c>
      <c r="AD114" s="36">
        <f t="shared" si="55"/>
        <v>0</v>
      </c>
      <c r="AE114" s="36">
        <f>AE13+AE73+AE91</f>
        <v>0</v>
      </c>
      <c r="AF114" s="46"/>
    </row>
    <row r="115" spans="1:31" s="12" customFormat="1" ht="18.75" hidden="1">
      <c r="A115" s="18"/>
      <c r="B115" s="19">
        <f>B8+B92</f>
        <v>90538.1</v>
      </c>
      <c r="C115" s="18"/>
      <c r="D115" s="18"/>
      <c r="E115" s="18"/>
      <c r="F115" s="18"/>
      <c r="G115" s="18"/>
      <c r="H115" s="19">
        <f>H8+H92</f>
        <v>12992.2</v>
      </c>
      <c r="I115" s="32"/>
      <c r="J115" s="19">
        <f>J8+J92</f>
        <v>7663.1</v>
      </c>
      <c r="K115" s="19"/>
      <c r="L115" s="19">
        <f>L8+L92</f>
        <v>5886.4</v>
      </c>
      <c r="M115" s="19"/>
      <c r="N115" s="19">
        <f>N8+N92</f>
        <v>7701.8</v>
      </c>
      <c r="O115" s="19"/>
      <c r="P115" s="19">
        <f>P8+P92</f>
        <v>6343.8</v>
      </c>
      <c r="Q115" s="19"/>
      <c r="R115" s="19">
        <f>R8+R92</f>
        <v>5963.6</v>
      </c>
      <c r="S115" s="19"/>
      <c r="T115" s="19">
        <f>T8+T92</f>
        <v>7124.1</v>
      </c>
      <c r="U115" s="19"/>
      <c r="V115" s="19">
        <f>V8+V92</f>
        <v>4711.8</v>
      </c>
      <c r="W115" s="19"/>
      <c r="X115" s="19">
        <f>X8+X92</f>
        <v>4907.6</v>
      </c>
      <c r="Y115" s="19"/>
      <c r="Z115" s="19">
        <f>Z8+Z92</f>
        <v>6770.6</v>
      </c>
      <c r="AA115" s="19"/>
      <c r="AB115" s="19">
        <f>AB8+AB92</f>
        <v>5457.2</v>
      </c>
      <c r="AC115" s="19"/>
      <c r="AD115" s="19">
        <f>AD8+AD92</f>
        <v>15015.9</v>
      </c>
      <c r="AE115" s="19"/>
    </row>
    <row r="116" spans="1:31" s="12" customFormat="1" ht="18.75">
      <c r="A116" s="18"/>
      <c r="B116" s="19"/>
      <c r="C116" s="18"/>
      <c r="D116" s="18"/>
      <c r="E116" s="18"/>
      <c r="F116" s="18"/>
      <c r="G116" s="18"/>
      <c r="H116" s="19"/>
      <c r="I116" s="32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3:43" ht="18.75">
      <c r="M117" s="13"/>
      <c r="N117" s="20"/>
      <c r="O117" s="20"/>
      <c r="P117" s="5"/>
      <c r="Q117" s="5"/>
      <c r="R117" s="5"/>
      <c r="S117" s="5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4"/>
    </row>
    <row r="118" spans="2:43" ht="15.75">
      <c r="B118" s="1"/>
      <c r="C118" s="1"/>
      <c r="D118" s="1"/>
      <c r="E118" s="1"/>
      <c r="F118" s="1"/>
      <c r="G118" s="1"/>
      <c r="H118" s="5"/>
      <c r="I118" s="4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4"/>
    </row>
    <row r="119" spans="1:43" ht="23.25">
      <c r="A119" s="56" t="s">
        <v>22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49"/>
      <c r="N119" s="49"/>
      <c r="O119" s="13"/>
      <c r="P119" s="5"/>
      <c r="Q119" s="5"/>
      <c r="R119" s="5"/>
      <c r="S119" s="5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4"/>
    </row>
    <row r="120" spans="1:43" ht="23.25">
      <c r="A120" s="50"/>
      <c r="B120" s="50"/>
      <c r="C120" s="50"/>
      <c r="D120" s="50"/>
      <c r="E120" s="50"/>
      <c r="F120" s="50"/>
      <c r="G120" s="50"/>
      <c r="H120" s="49"/>
      <c r="I120" s="51"/>
      <c r="J120" s="49"/>
      <c r="K120" s="49"/>
      <c r="L120" s="49"/>
      <c r="M120" s="49"/>
      <c r="N120" s="49"/>
      <c r="O120" s="13"/>
      <c r="P120" s="20"/>
      <c r="Q120" s="20"/>
      <c r="R120" s="5"/>
      <c r="S120" s="5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4"/>
    </row>
    <row r="121" spans="1:14" ht="23.25">
      <c r="A121" s="50"/>
      <c r="B121" s="50"/>
      <c r="C121" s="50"/>
      <c r="D121" s="50"/>
      <c r="E121" s="50"/>
      <c r="F121" s="50"/>
      <c r="G121" s="50"/>
      <c r="H121" s="49"/>
      <c r="I121" s="51"/>
      <c r="J121" s="49"/>
      <c r="K121" s="49"/>
      <c r="L121" s="49"/>
      <c r="M121" s="49"/>
      <c r="N121" s="49"/>
    </row>
    <row r="122" spans="1:14" ht="23.25">
      <c r="A122" s="50"/>
      <c r="B122" s="50"/>
      <c r="C122" s="50"/>
      <c r="D122" s="50"/>
      <c r="E122" s="50"/>
      <c r="F122" s="50"/>
      <c r="G122" s="50"/>
      <c r="H122" s="49"/>
      <c r="I122" s="51"/>
      <c r="J122" s="49"/>
      <c r="K122" s="49"/>
      <c r="L122" s="49"/>
      <c r="M122" s="49"/>
      <c r="N122" s="49"/>
    </row>
    <row r="123" spans="1:14" ht="23.25">
      <c r="A123" s="56" t="s">
        <v>41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1:14" ht="23.25">
      <c r="A124" s="50"/>
      <c r="B124" s="50"/>
      <c r="C124" s="50"/>
      <c r="D124" s="50"/>
      <c r="E124" s="50"/>
      <c r="F124" s="50"/>
      <c r="G124" s="50"/>
      <c r="H124" s="49"/>
      <c r="I124" s="51"/>
      <c r="J124" s="49"/>
      <c r="K124" s="49"/>
      <c r="L124" s="49"/>
      <c r="M124" s="49"/>
      <c r="N124" s="49"/>
    </row>
    <row r="125" spans="1:14" ht="23.25">
      <c r="A125" s="50"/>
      <c r="B125" s="50"/>
      <c r="C125" s="50"/>
      <c r="D125" s="50"/>
      <c r="E125" s="50"/>
      <c r="F125" s="50"/>
      <c r="G125" s="50"/>
      <c r="H125" s="49"/>
      <c r="I125" s="51"/>
      <c r="J125" s="49"/>
      <c r="K125" s="49"/>
      <c r="L125" s="49"/>
      <c r="M125" s="49"/>
      <c r="N125" s="49"/>
    </row>
    <row r="126" spans="1:14" ht="23.25">
      <c r="A126" s="50"/>
      <c r="B126" s="50"/>
      <c r="C126" s="50"/>
      <c r="D126" s="50"/>
      <c r="E126" s="50"/>
      <c r="F126" s="50"/>
      <c r="G126" s="50"/>
      <c r="H126" s="49"/>
      <c r="I126" s="51"/>
      <c r="J126" s="49"/>
      <c r="K126" s="49"/>
      <c r="L126" s="49"/>
      <c r="M126" s="49"/>
      <c r="N126" s="49"/>
    </row>
    <row r="127" spans="1:14" ht="23.25">
      <c r="A127" s="56" t="s">
        <v>40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1:14" ht="23.25">
      <c r="A128" s="50"/>
      <c r="B128" s="50"/>
      <c r="C128" s="50"/>
      <c r="D128" s="50"/>
      <c r="E128" s="50"/>
      <c r="F128" s="50"/>
      <c r="G128" s="50"/>
      <c r="H128" s="49"/>
      <c r="I128" s="51"/>
      <c r="J128" s="49"/>
      <c r="K128" s="49"/>
      <c r="L128" s="49"/>
      <c r="M128" s="49"/>
      <c r="N128" s="49"/>
    </row>
  </sheetData>
  <sheetProtection/>
  <mergeCells count="39">
    <mergeCell ref="AF104:AF109"/>
    <mergeCell ref="AF38:AF43"/>
    <mergeCell ref="AF44:AF49"/>
    <mergeCell ref="AF50:AF55"/>
    <mergeCell ref="AF56:AF61"/>
    <mergeCell ref="AF62:AF67"/>
    <mergeCell ref="AF74:AF79"/>
    <mergeCell ref="AF80:AF85"/>
    <mergeCell ref="AF92:AF97"/>
    <mergeCell ref="AF98:AF103"/>
    <mergeCell ref="AF5:AF6"/>
    <mergeCell ref="AF14:AF19"/>
    <mergeCell ref="AF20:AF25"/>
    <mergeCell ref="AF26:AF31"/>
    <mergeCell ref="AF32:AF37"/>
    <mergeCell ref="AD5:AE5"/>
    <mergeCell ref="T5:U5"/>
    <mergeCell ref="D5:D6"/>
    <mergeCell ref="E5:E6"/>
    <mergeCell ref="F5:G5"/>
    <mergeCell ref="P5:Q5"/>
    <mergeCell ref="N5:O5"/>
    <mergeCell ref="L5:M5"/>
    <mergeCell ref="J5:K5"/>
    <mergeCell ref="X1:AD2"/>
    <mergeCell ref="A3:AD3"/>
    <mergeCell ref="AB4:AD4"/>
    <mergeCell ref="A5:A6"/>
    <mergeCell ref="B5:B6"/>
    <mergeCell ref="A123:N123"/>
    <mergeCell ref="AB5:AC5"/>
    <mergeCell ref="Z5:AA5"/>
    <mergeCell ref="X5:Y5"/>
    <mergeCell ref="C5:C6"/>
    <mergeCell ref="V5:W5"/>
    <mergeCell ref="H5:I5"/>
    <mergeCell ref="R5:S5"/>
    <mergeCell ref="A119:L119"/>
    <mergeCell ref="A127:N127"/>
  </mergeCells>
  <printOptions horizontalCentered="1"/>
  <pageMargins left="0.3937007874015748" right="0.1968503937007874" top="0.1968503937007874" bottom="0.1968503937007874" header="0" footer="0"/>
  <pageSetup fitToHeight="0" fitToWidth="2" horizontalDpi="600" verticalDpi="600" orientation="landscape" paperSize="8" scale="34" r:id="rId1"/>
  <rowBreaks count="1" manualBreakCount="1">
    <brk id="7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IlinAA</cp:lastModifiedBy>
  <cp:lastPrinted>2016-03-16T04:56:07Z</cp:lastPrinted>
  <dcterms:created xsi:type="dcterms:W3CDTF">1996-10-08T23:32:33Z</dcterms:created>
  <dcterms:modified xsi:type="dcterms:W3CDTF">2016-03-28T14:44:17Z</dcterms:modified>
  <cp:category/>
  <cp:version/>
  <cp:contentType/>
  <cp:contentStatus/>
</cp:coreProperties>
</file>